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8299FD23-599A-464F-8066-07A81AC744CF}" xr6:coauthVersionLast="36" xr6:coauthVersionMax="36" xr10:uidLastSave="{00000000-0000-0000-0000-000000000000}"/>
  <bookViews>
    <workbookView xWindow="0" yWindow="0" windowWidth="28800" windowHeight="11325" xr2:uid="{0742BEA6-E7FD-47AF-B68C-688EB4FBEEFA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D4" i="2"/>
  <c r="A2" i="2"/>
  <c r="R27" i="3"/>
  <c r="Q27" i="3"/>
  <c r="O27" i="3"/>
  <c r="N27" i="3"/>
  <c r="L27" i="3"/>
  <c r="K27" i="3"/>
  <c r="I27" i="3"/>
  <c r="S26" i="3"/>
  <c r="G26" i="3" s="1"/>
  <c r="P26" i="3"/>
  <c r="M26" i="3"/>
  <c r="J26" i="3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G22" i="3"/>
  <c r="F22" i="3"/>
  <c r="E22" i="3"/>
  <c r="S21" i="3"/>
  <c r="P21" i="3"/>
  <c r="M21" i="3"/>
  <c r="J21" i="3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G18" i="3" s="1"/>
  <c r="F18" i="3"/>
  <c r="E18" i="3"/>
  <c r="S17" i="3"/>
  <c r="P17" i="3"/>
  <c r="M17" i="3"/>
  <c r="J17" i="3"/>
  <c r="F17" i="3"/>
  <c r="E17" i="3"/>
  <c r="S16" i="3"/>
  <c r="P16" i="3"/>
  <c r="M16" i="3"/>
  <c r="G16" i="3" s="1"/>
  <c r="J16" i="3"/>
  <c r="F16" i="3"/>
  <c r="E16" i="3"/>
  <c r="S15" i="3"/>
  <c r="P15" i="3"/>
  <c r="M15" i="3"/>
  <c r="J15" i="3"/>
  <c r="F15" i="3"/>
  <c r="E15" i="3"/>
  <c r="S14" i="3"/>
  <c r="P14" i="3"/>
  <c r="M14" i="3"/>
  <c r="H14" i="3"/>
  <c r="F14" i="3"/>
  <c r="S13" i="3"/>
  <c r="P13" i="3"/>
  <c r="G13" i="3" s="1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S27" i="3" s="1"/>
  <c r="P9" i="3"/>
  <c r="M9" i="3"/>
  <c r="J9" i="3"/>
  <c r="G9" i="3"/>
  <c r="F9" i="3"/>
  <c r="E9" i="3"/>
  <c r="C126" i="2"/>
  <c r="C125" i="2"/>
  <c r="C122" i="2" s="1"/>
  <c r="E122" i="2" s="1"/>
  <c r="D116" i="2"/>
  <c r="C100" i="2"/>
  <c r="E100" i="2" s="1"/>
  <c r="D98" i="2"/>
  <c r="C92" i="2"/>
  <c r="E92" i="2" s="1"/>
  <c r="D88" i="2"/>
  <c r="E88" i="2" s="1"/>
  <c r="C56" i="2"/>
  <c r="E56" i="2" s="1"/>
  <c r="C45" i="2"/>
  <c r="E45" i="2" s="1"/>
  <c r="C32" i="2"/>
  <c r="E32" i="2" s="1"/>
  <c r="C18" i="2"/>
  <c r="E18" i="2" s="1"/>
  <c r="C8" i="2"/>
  <c r="E8" i="2" s="1"/>
  <c r="D6" i="2"/>
  <c r="D5" i="2"/>
  <c r="D83" i="2" s="1"/>
  <c r="D143" i="2" l="1"/>
  <c r="P27" i="3"/>
  <c r="G15" i="3"/>
  <c r="G17" i="3"/>
  <c r="G20" i="3"/>
  <c r="M27" i="3"/>
  <c r="G11" i="3"/>
  <c r="G19" i="3"/>
  <c r="G21" i="3"/>
  <c r="G24" i="3"/>
  <c r="F27" i="3"/>
  <c r="G10" i="3"/>
  <c r="G12" i="3"/>
  <c r="G23" i="3"/>
  <c r="G25" i="3"/>
  <c r="H27" i="3"/>
  <c r="E14" i="3"/>
  <c r="E27" i="3" s="1"/>
  <c r="J14" i="3"/>
  <c r="G14" i="3" s="1"/>
  <c r="E5" i="2"/>
  <c r="G27" i="3" l="1"/>
  <c r="J27" i="3"/>
</calcChain>
</file>

<file path=xl/sharedStrings.xml><?xml version="1.0" encoding="utf-8"?>
<sst xmlns="http://schemas.openxmlformats.org/spreadsheetml/2006/main" count="91" uniqueCount="75">
  <si>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</si>
  <si>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</si>
  <si>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</si>
  <si>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/02,03.2024</t>
  </si>
  <si>
    <t>Друкована продукція:</t>
  </si>
  <si>
    <t xml:space="preserve">Підписка </t>
  </si>
  <si>
    <t>Медикаменти</t>
  </si>
  <si>
    <t>Господарчі товари</t>
  </si>
  <si>
    <t>лінолеум, підстилка, плінтус / 01.2024</t>
  </si>
  <si>
    <t>ел.тов / 03.2024</t>
  </si>
  <si>
    <t xml:space="preserve">Миючі засоби    </t>
  </si>
  <si>
    <t>Меблі</t>
  </si>
  <si>
    <t>пенали для документів/03.2024</t>
  </si>
  <si>
    <t>Бензин</t>
  </si>
  <si>
    <t>Запчастини</t>
  </si>
  <si>
    <t>Ін.матеріали</t>
  </si>
  <si>
    <t>клавіатура / 03.2024</t>
  </si>
  <si>
    <t>-</t>
  </si>
  <si>
    <t>Оплата послуг (крім комунальних) </t>
  </si>
  <si>
    <t>Медогляд</t>
  </si>
  <si>
    <t xml:space="preserve">Страхування </t>
  </si>
  <si>
    <t>Транспортні послуги</t>
  </si>
  <si>
    <t>Оренда приміщень /03.2024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</si>
  <si>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</si>
  <si>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</si>
  <si>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</si>
  <si>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</si>
  <si>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</si>
  <si>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</si>
  <si>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</si>
  <si>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 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</si>
  <si>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</si>
  <si>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</si>
  <si>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</si>
  <si>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</si>
  <si>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</si>
  <si>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супр.прогр. Забезепеч. ЦІАТ / 01.2024</t>
  </si>
  <si>
    <t>супр.прогр. Забезепеч. Репчак / 02.2024</t>
  </si>
  <si>
    <t>поштові послуги / 02,03.2024</t>
  </si>
  <si>
    <t>заправка картр / 02.2024</t>
  </si>
  <si>
    <t>доступ. Та супр.прогр. Забезепеч. Бюджетна бухгалтерія / 03.2024</t>
  </si>
  <si>
    <t>тех.підтр.веб.рес (ел.скринька) / 03.2024</t>
  </si>
  <si>
    <t>.</t>
  </si>
  <si>
    <t>Кошторисні призначення та касові видатки 
Управління освіти Нововолинської міської ради Волинської обл.,</t>
  </si>
  <si>
    <t>за 3 місяці 2024 р.</t>
  </si>
  <si>
    <t>на 01.04.2024 (16.04.24)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</si>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</sst>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4" xfId="1" applyFont="1" applyBorder="1" applyAlignment="1">
      <alignment horizontal="left" vertical="center" wrapText="1" indent="1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B1C90B96-317C-4CF9-AFE7-55AB9C1005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9DF6-9249-4988-9899-3035B4BB5091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F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6" customWidth="1"/>
    <col min="5" max="5" width="21.85546875" style="76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6" hidden="1" customWidth="1"/>
    <col min="12" max="13" width="18.5703125" style="105" hidden="1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6" hidden="1" customWidth="1"/>
    <col min="18" max="19" width="19.42578125" style="105" hidden="1" customWidth="1"/>
    <col min="20" max="16384" width="9.140625" style="76"/>
  </cols>
  <sheetData>
    <row r="1" spans="1:19" s="31" customFormat="1" ht="7.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</row>
    <row r="2" spans="1:19" s="31" customFormat="1" ht="6.75" customHeight="1" x14ac:dyDescent="0.25">
      <c r="B2" s="35" t="s">
        <v>43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31" customFormat="1" ht="40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31" customFormat="1" ht="22.5" customHeight="1" x14ac:dyDescent="0.3">
      <c r="B4" s="36" t="s">
        <v>44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s="31" customFormat="1" ht="19.5" customHeight="1" thickBot="1" x14ac:dyDescent="0.3">
      <c r="B5" s="37"/>
      <c r="C5" s="37"/>
      <c r="D5" s="37"/>
      <c r="E5" s="37"/>
      <c r="F5" s="37"/>
      <c r="G5" s="37"/>
      <c r="H5" s="38"/>
      <c r="I5" s="38" t="s">
        <v>45</v>
      </c>
      <c r="J5" s="37"/>
      <c r="K5" s="37"/>
      <c r="N5" s="37"/>
      <c r="O5" s="37"/>
      <c r="P5" s="37"/>
      <c r="Q5" s="37"/>
    </row>
    <row r="6" spans="1:19" s="31" customFormat="1" ht="40.5" customHeight="1" thickBot="1" x14ac:dyDescent="0.3">
      <c r="A6" s="39" t="s">
        <v>46</v>
      </c>
      <c r="B6" s="40" t="s">
        <v>47</v>
      </c>
      <c r="C6" s="41" t="s">
        <v>48</v>
      </c>
      <c r="D6" s="42"/>
      <c r="E6" s="43" t="s">
        <v>49</v>
      </c>
      <c r="F6" s="44"/>
      <c r="G6" s="45"/>
      <c r="H6" s="43" t="s">
        <v>50</v>
      </c>
      <c r="I6" s="44"/>
      <c r="J6" s="45"/>
      <c r="K6" s="46" t="s">
        <v>51</v>
      </c>
      <c r="L6" s="47"/>
      <c r="M6" s="45"/>
      <c r="N6" s="46" t="s">
        <v>52</v>
      </c>
      <c r="O6" s="47"/>
      <c r="P6" s="48"/>
      <c r="Q6" s="46" t="s">
        <v>53</v>
      </c>
      <c r="R6" s="47"/>
      <c r="S6" s="45"/>
    </row>
    <row r="7" spans="1:19" s="31" customFormat="1" ht="53.25" customHeight="1" thickBot="1" x14ac:dyDescent="0.3">
      <c r="A7" s="49"/>
      <c r="B7" s="50"/>
      <c r="C7" s="51"/>
      <c r="D7" s="52"/>
      <c r="E7" s="53" t="s">
        <v>54</v>
      </c>
      <c r="F7" s="54" t="s">
        <v>55</v>
      </c>
      <c r="G7" s="54" t="s">
        <v>56</v>
      </c>
      <c r="H7" s="53" t="s">
        <v>54</v>
      </c>
      <c r="I7" s="54" t="s">
        <v>55</v>
      </c>
      <c r="J7" s="54" t="s">
        <v>56</v>
      </c>
      <c r="K7" s="53" t="s">
        <v>54</v>
      </c>
      <c r="L7" s="54" t="s">
        <v>55</v>
      </c>
      <c r="M7" s="54" t="s">
        <v>56</v>
      </c>
      <c r="N7" s="53" t="s">
        <v>54</v>
      </c>
      <c r="O7" s="54" t="s">
        <v>55</v>
      </c>
      <c r="P7" s="54" t="s">
        <v>56</v>
      </c>
      <c r="Q7" s="53" t="s">
        <v>54</v>
      </c>
      <c r="R7" s="54" t="s">
        <v>55</v>
      </c>
      <c r="S7" s="54" t="s">
        <v>56</v>
      </c>
    </row>
    <row r="8" spans="1:19" s="65" customFormat="1" ht="15" thickBot="1" x14ac:dyDescent="0.25">
      <c r="A8" s="55">
        <v>1</v>
      </c>
      <c r="B8" s="56">
        <v>2</v>
      </c>
      <c r="C8" s="57">
        <v>3</v>
      </c>
      <c r="D8" s="58"/>
      <c r="E8" s="59">
        <v>4</v>
      </c>
      <c r="F8" s="60">
        <v>5</v>
      </c>
      <c r="G8" s="60">
        <v>6</v>
      </c>
      <c r="H8" s="61">
        <v>7</v>
      </c>
      <c r="I8" s="62">
        <v>8</v>
      </c>
      <c r="J8" s="63">
        <v>9</v>
      </c>
      <c r="K8" s="61">
        <v>10</v>
      </c>
      <c r="L8" s="60">
        <v>11</v>
      </c>
      <c r="M8" s="60">
        <v>12</v>
      </c>
      <c r="N8" s="62">
        <v>13</v>
      </c>
      <c r="O8" s="64">
        <v>14</v>
      </c>
      <c r="P8" s="64">
        <v>15</v>
      </c>
      <c r="Q8" s="62">
        <v>16</v>
      </c>
      <c r="R8" s="64">
        <v>17</v>
      </c>
      <c r="S8" s="64">
        <v>18</v>
      </c>
    </row>
    <row r="9" spans="1:19" ht="18.75" customHeight="1" x14ac:dyDescent="0.2">
      <c r="A9" s="66" t="s">
        <v>57</v>
      </c>
      <c r="B9" s="67">
        <v>2111</v>
      </c>
      <c r="C9" s="68" t="s">
        <v>58</v>
      </c>
      <c r="D9" s="69"/>
      <c r="E9" s="70">
        <f t="shared" ref="E9:G24" si="0">H9+K9+N9+Q9</f>
        <v>4352900</v>
      </c>
      <c r="F9" s="71">
        <f t="shared" si="0"/>
        <v>937263.23</v>
      </c>
      <c r="G9" s="72">
        <f t="shared" si="0"/>
        <v>3415636.77</v>
      </c>
      <c r="H9" s="73">
        <v>4352900</v>
      </c>
      <c r="I9" s="74">
        <v>937263.23</v>
      </c>
      <c r="J9" s="75">
        <f>H9-I9</f>
        <v>3415636.77</v>
      </c>
      <c r="K9" s="73">
        <v>0</v>
      </c>
      <c r="L9" s="74">
        <v>0</v>
      </c>
      <c r="M9" s="75">
        <f>K9-L9</f>
        <v>0</v>
      </c>
      <c r="N9" s="73">
        <v>0</v>
      </c>
      <c r="O9" s="7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6"/>
      <c r="B10" s="77">
        <v>2120</v>
      </c>
      <c r="C10" s="78" t="s">
        <v>59</v>
      </c>
      <c r="D10" s="79"/>
      <c r="E10" s="80">
        <f t="shared" si="0"/>
        <v>957650</v>
      </c>
      <c r="F10" s="81">
        <f t="shared" si="0"/>
        <v>197625.19</v>
      </c>
      <c r="G10" s="82">
        <f t="shared" si="0"/>
        <v>760024.81</v>
      </c>
      <c r="H10" s="73">
        <v>957650</v>
      </c>
      <c r="I10" s="83">
        <v>197625.19</v>
      </c>
      <c r="J10" s="75">
        <f>H10-I10</f>
        <v>760024.81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6"/>
      <c r="B11" s="77">
        <v>2210</v>
      </c>
      <c r="C11" s="78" t="s">
        <v>2</v>
      </c>
      <c r="D11" s="79"/>
      <c r="E11" s="80">
        <f t="shared" si="0"/>
        <v>164582.81</v>
      </c>
      <c r="F11" s="81">
        <f t="shared" si="0"/>
        <v>72733.81</v>
      </c>
      <c r="G11" s="82">
        <f t="shared" si="0"/>
        <v>91849</v>
      </c>
      <c r="H11" s="73">
        <v>117900</v>
      </c>
      <c r="I11" s="83">
        <v>26051</v>
      </c>
      <c r="J11" s="75">
        <f t="shared" ref="J11:J25" si="1">H11-I11</f>
        <v>91849</v>
      </c>
      <c r="K11" s="73">
        <v>0</v>
      </c>
      <c r="L11" s="83">
        <v>0</v>
      </c>
      <c r="M11" s="75">
        <f t="shared" ref="M11:M25" si="2">K11-L11</f>
        <v>0</v>
      </c>
      <c r="N11" s="73">
        <v>46682.81</v>
      </c>
      <c r="O11" s="83">
        <v>46682.81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6"/>
      <c r="B12" s="77">
        <v>2220</v>
      </c>
      <c r="C12" s="78" t="s">
        <v>60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6"/>
      <c r="B13" s="77">
        <v>2230</v>
      </c>
      <c r="C13" s="78" t="s">
        <v>61</v>
      </c>
      <c r="D13" s="79"/>
      <c r="E13" s="80">
        <f t="shared" si="0"/>
        <v>0</v>
      </c>
      <c r="F13" s="81">
        <f t="shared" si="0"/>
        <v>0</v>
      </c>
      <c r="G13" s="82">
        <f t="shared" si="0"/>
        <v>0</v>
      </c>
      <c r="H13" s="73">
        <v>0</v>
      </c>
      <c r="I13" s="83">
        <v>0</v>
      </c>
      <c r="J13" s="75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6"/>
      <c r="B14" s="77">
        <v>2240</v>
      </c>
      <c r="C14" s="78" t="s">
        <v>18</v>
      </c>
      <c r="D14" s="79"/>
      <c r="E14" s="80">
        <f t="shared" si="0"/>
        <v>128000</v>
      </c>
      <c r="F14" s="81">
        <f t="shared" si="0"/>
        <v>25028.14</v>
      </c>
      <c r="G14" s="82">
        <f t="shared" si="0"/>
        <v>102971.86</v>
      </c>
      <c r="H14" s="73">
        <f>190000-62000</f>
        <v>128000</v>
      </c>
      <c r="I14" s="83">
        <v>25028.14</v>
      </c>
      <c r="J14" s="75">
        <f t="shared" si="1"/>
        <v>102971.86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6"/>
      <c r="B15" s="77">
        <v>2250</v>
      </c>
      <c r="C15" s="78" t="s">
        <v>62</v>
      </c>
      <c r="D15" s="79"/>
      <c r="E15" s="80">
        <f t="shared" si="0"/>
        <v>4000</v>
      </c>
      <c r="F15" s="81">
        <f t="shared" si="0"/>
        <v>0</v>
      </c>
      <c r="G15" s="82">
        <f t="shared" si="0"/>
        <v>4000</v>
      </c>
      <c r="H15" s="73">
        <v>4000</v>
      </c>
      <c r="I15" s="83">
        <v>0</v>
      </c>
      <c r="J15" s="75">
        <f t="shared" si="1"/>
        <v>4000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6"/>
      <c r="B16" s="77">
        <v>2271</v>
      </c>
      <c r="C16" s="78" t="s">
        <v>63</v>
      </c>
      <c r="D16" s="79"/>
      <c r="E16" s="80">
        <f t="shared" si="0"/>
        <v>111000</v>
      </c>
      <c r="F16" s="81">
        <f t="shared" si="0"/>
        <v>38277.990000000005</v>
      </c>
      <c r="G16" s="82">
        <f t="shared" si="0"/>
        <v>72722.009999999995</v>
      </c>
      <c r="H16" s="73">
        <v>111000</v>
      </c>
      <c r="I16" s="83">
        <v>38277.990000000005</v>
      </c>
      <c r="J16" s="75">
        <f t="shared" si="1"/>
        <v>72722.009999999995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6"/>
      <c r="B17" s="77">
        <v>2272</v>
      </c>
      <c r="C17" s="78" t="s">
        <v>64</v>
      </c>
      <c r="D17" s="79"/>
      <c r="E17" s="80">
        <f t="shared" si="0"/>
        <v>1300</v>
      </c>
      <c r="F17" s="81">
        <f t="shared" si="0"/>
        <v>157.18</v>
      </c>
      <c r="G17" s="82">
        <f t="shared" si="0"/>
        <v>1142.82</v>
      </c>
      <c r="H17" s="73">
        <v>1300</v>
      </c>
      <c r="I17" s="83">
        <v>157.18</v>
      </c>
      <c r="J17" s="75">
        <f t="shared" si="1"/>
        <v>1142.82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6"/>
      <c r="B18" s="77">
        <v>2273</v>
      </c>
      <c r="C18" s="78" t="s">
        <v>65</v>
      </c>
      <c r="D18" s="79"/>
      <c r="E18" s="80">
        <f t="shared" si="0"/>
        <v>92450</v>
      </c>
      <c r="F18" s="81">
        <f t="shared" si="0"/>
        <v>18606.36</v>
      </c>
      <c r="G18" s="82">
        <f t="shared" si="0"/>
        <v>73843.64</v>
      </c>
      <c r="H18" s="73">
        <v>92450</v>
      </c>
      <c r="I18" s="83">
        <v>18606.36</v>
      </c>
      <c r="J18" s="75">
        <f t="shared" si="1"/>
        <v>73843.64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6"/>
      <c r="B19" s="77">
        <v>2274</v>
      </c>
      <c r="C19" s="78" t="s">
        <v>66</v>
      </c>
      <c r="D19" s="79"/>
      <c r="E19" s="80">
        <f t="shared" si="0"/>
        <v>0</v>
      </c>
      <c r="F19" s="81">
        <f t="shared" si="0"/>
        <v>0</v>
      </c>
      <c r="G19" s="82">
        <f t="shared" si="0"/>
        <v>0</v>
      </c>
      <c r="H19" s="73">
        <v>0</v>
      </c>
      <c r="I19" s="83">
        <v>0</v>
      </c>
      <c r="J19" s="75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6"/>
      <c r="B20" s="77">
        <v>2275</v>
      </c>
      <c r="C20" s="78" t="s">
        <v>67</v>
      </c>
      <c r="D20" s="79"/>
      <c r="E20" s="80">
        <f>H20+K20+N20+Q20</f>
        <v>1600</v>
      </c>
      <c r="F20" s="81">
        <f>I20+L20+O20+R20</f>
        <v>348.6</v>
      </c>
      <c r="G20" s="82">
        <f>J20+M20+P20+S20</f>
        <v>1251.4000000000001</v>
      </c>
      <c r="H20" s="73">
        <v>1600</v>
      </c>
      <c r="I20" s="83">
        <v>348.6</v>
      </c>
      <c r="J20" s="75">
        <f t="shared" si="1"/>
        <v>1251.4000000000001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6"/>
      <c r="B21" s="77">
        <v>2282</v>
      </c>
      <c r="C21" s="86" t="s">
        <v>68</v>
      </c>
      <c r="D21" s="86"/>
      <c r="E21" s="80">
        <f t="shared" si="0"/>
        <v>3000</v>
      </c>
      <c r="F21" s="81">
        <f t="shared" si="0"/>
        <v>0</v>
      </c>
      <c r="G21" s="82">
        <f t="shared" si="0"/>
        <v>3000</v>
      </c>
      <c r="H21" s="73">
        <v>3000</v>
      </c>
      <c r="I21" s="83">
        <v>0</v>
      </c>
      <c r="J21" s="75">
        <f t="shared" si="1"/>
        <v>3000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6"/>
      <c r="B22" s="77">
        <v>2730</v>
      </c>
      <c r="C22" s="78" t="s">
        <v>69</v>
      </c>
      <c r="D22" s="79"/>
      <c r="E22" s="80">
        <f t="shared" si="0"/>
        <v>0</v>
      </c>
      <c r="F22" s="81">
        <f t="shared" si="0"/>
        <v>0</v>
      </c>
      <c r="G22" s="82">
        <f t="shared" si="0"/>
        <v>0</v>
      </c>
      <c r="H22" s="73">
        <v>0</v>
      </c>
      <c r="I22" s="83">
        <v>0</v>
      </c>
      <c r="J22" s="75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6"/>
      <c r="B23" s="77">
        <v>2800</v>
      </c>
      <c r="C23" s="78" t="s">
        <v>70</v>
      </c>
      <c r="D23" s="79"/>
      <c r="E23" s="80">
        <f t="shared" si="0"/>
        <v>0</v>
      </c>
      <c r="F23" s="81">
        <f t="shared" si="0"/>
        <v>0</v>
      </c>
      <c r="G23" s="82">
        <f t="shared" si="0"/>
        <v>0</v>
      </c>
      <c r="H23" s="73">
        <v>0</v>
      </c>
      <c r="I23" s="83">
        <v>0</v>
      </c>
      <c r="J23" s="75">
        <f t="shared" si="1"/>
        <v>0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6"/>
      <c r="B24" s="77">
        <v>3110</v>
      </c>
      <c r="C24" s="78" t="s">
        <v>71</v>
      </c>
      <c r="D24" s="79"/>
      <c r="E24" s="80">
        <f t="shared" si="0"/>
        <v>81393.08</v>
      </c>
      <c r="F24" s="81">
        <f t="shared" si="0"/>
        <v>81393.08</v>
      </c>
      <c r="G24" s="82">
        <f t="shared" si="0"/>
        <v>0</v>
      </c>
      <c r="H24" s="73">
        <v>0</v>
      </c>
      <c r="I24" s="83">
        <v>0</v>
      </c>
      <c r="J24" s="75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81393.08</v>
      </c>
      <c r="O24" s="83">
        <v>81393.08</v>
      </c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6"/>
      <c r="B25" s="87">
        <v>3132</v>
      </c>
      <c r="C25" s="88" t="s">
        <v>72</v>
      </c>
      <c r="D25" s="89"/>
      <c r="E25" s="80">
        <f t="shared" ref="E25:G26" si="5">H25+K25+N25+Q25</f>
        <v>0</v>
      </c>
      <c r="F25" s="81">
        <f t="shared" si="5"/>
        <v>0</v>
      </c>
      <c r="G25" s="82">
        <f t="shared" si="5"/>
        <v>0</v>
      </c>
      <c r="H25" s="73">
        <v>0</v>
      </c>
      <c r="I25" s="83">
        <v>0</v>
      </c>
      <c r="J25" s="75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6"/>
      <c r="B26" s="87">
        <v>3142</v>
      </c>
      <c r="C26" s="90" t="s">
        <v>73</v>
      </c>
      <c r="D26" s="90"/>
      <c r="E26" s="91">
        <f t="shared" si="5"/>
        <v>0</v>
      </c>
      <c r="F26" s="92">
        <f t="shared" si="5"/>
        <v>0</v>
      </c>
      <c r="G26" s="93">
        <f t="shared" si="5"/>
        <v>0</v>
      </c>
      <c r="H26" s="94">
        <v>0</v>
      </c>
      <c r="I26" s="83">
        <v>0</v>
      </c>
      <c r="J26" s="95">
        <f>H26-I26</f>
        <v>0</v>
      </c>
      <c r="K26" s="94">
        <v>0</v>
      </c>
      <c r="L26" s="83">
        <v>0</v>
      </c>
      <c r="M26" s="95">
        <f>K26-L26</f>
        <v>0</v>
      </c>
      <c r="N26" s="94">
        <v>0</v>
      </c>
      <c r="O26" s="83">
        <v>0</v>
      </c>
      <c r="P26" s="95">
        <f>N26-O26</f>
        <v>0</v>
      </c>
      <c r="Q26" s="94">
        <v>0</v>
      </c>
      <c r="R26" s="83">
        <v>0</v>
      </c>
      <c r="S26" s="95">
        <f>Q26-R26</f>
        <v>0</v>
      </c>
    </row>
    <row r="27" spans="1:19" ht="18.75" customHeight="1" thickBot="1" x14ac:dyDescent="0.25">
      <c r="A27" s="96" t="s">
        <v>74</v>
      </c>
      <c r="B27" s="97"/>
      <c r="C27" s="98"/>
      <c r="D27" s="97"/>
      <c r="E27" s="99">
        <f t="shared" ref="E27:Q27" si="6">SUM(E9:E26)</f>
        <v>5897875.8899999997</v>
      </c>
      <c r="F27" s="100">
        <f>SUM(F9:F26)</f>
        <v>1371433.58</v>
      </c>
      <c r="G27" s="101">
        <f t="shared" si="6"/>
        <v>4526442.3100000005</v>
      </c>
      <c r="H27" s="99">
        <f t="shared" si="6"/>
        <v>5769800</v>
      </c>
      <c r="I27" s="102">
        <f>SUM(I9:I26)</f>
        <v>1243357.69</v>
      </c>
      <c r="J27" s="103">
        <f t="shared" si="6"/>
        <v>4526442.3100000005</v>
      </c>
      <c r="K27" s="99">
        <f t="shared" si="6"/>
        <v>0</v>
      </c>
      <c r="L27" s="100">
        <f>SUM(L9:L26)</f>
        <v>0</v>
      </c>
      <c r="M27" s="103">
        <f>SUM(M9:M26)</f>
        <v>0</v>
      </c>
      <c r="N27" s="99">
        <f t="shared" si="6"/>
        <v>128075.89</v>
      </c>
      <c r="O27" s="100">
        <f>SUM(O9:O26)</f>
        <v>128075.89</v>
      </c>
      <c r="P27" s="103">
        <f>SUM(P9:P26)</f>
        <v>0</v>
      </c>
      <c r="Q27" s="99">
        <f t="shared" si="6"/>
        <v>0</v>
      </c>
      <c r="R27" s="100">
        <f>SUM(R9:R26)</f>
        <v>0</v>
      </c>
      <c r="S27" s="103">
        <f>SUM(S9:S26)</f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5C29-43F0-43D9-B227-EDA9E948FF7E}">
  <sheetPr codeName="Лист4">
    <pageSetUpPr fitToPage="1"/>
  </sheetPr>
  <dimension ref="A1:O144"/>
  <sheetViews>
    <sheetView zoomScale="80" zoomScaleNormal="80" workbookViewId="0">
      <selection sqref="A1:D1"/>
    </sheetView>
  </sheetViews>
  <sheetFormatPr defaultRowHeight="18.75" outlineLevelRow="1" outlineLevelCol="1" x14ac:dyDescent="0.3"/>
  <cols>
    <col min="1" max="1" width="9.140625" style="3"/>
    <col min="2" max="2" width="66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8.25" customHeight="1" x14ac:dyDescent="0.3">
      <c r="A1" s="1" t="s">
        <v>0</v>
      </c>
      <c r="B1" s="2"/>
      <c r="C1" s="2"/>
      <c r="D1" s="2"/>
    </row>
    <row r="2" spans="1:15" x14ac:dyDescent="0.3">
      <c r="A2" s="2" t="str">
        <f>Ц.Б.!B4</f>
        <v>за 3 місяці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Ц.Б.!I11</f>
        <v>26051</v>
      </c>
      <c r="E4" s="8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SUM(D6:D55)</f>
        <v>26051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5530+2157</f>
        <v>7687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23.25" customHeight="1" x14ac:dyDescent="0.3">
      <c r="A17" s="11">
        <v>2210.5</v>
      </c>
      <c r="B17" s="12" t="s">
        <v>7</v>
      </c>
      <c r="C17" s="12"/>
      <c r="D17" s="13">
        <v>7006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SUM(C19:C29)</f>
        <v>7006</v>
      </c>
      <c r="D18" s="17"/>
      <c r="E18" s="18">
        <f>D17-C18</f>
        <v>0</v>
      </c>
    </row>
    <row r="19" spans="1:15" collapsed="1" x14ac:dyDescent="0.3">
      <c r="A19" s="11"/>
      <c r="B19" s="19" t="s">
        <v>8</v>
      </c>
      <c r="C19" s="17">
        <v>6205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9</v>
      </c>
      <c r="C20" s="17">
        <v>801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1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>
        <v>2210.6</v>
      </c>
      <c r="B30" s="12" t="s">
        <v>10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8" customHeight="1" x14ac:dyDescent="0.3">
      <c r="A31" s="11">
        <v>2210.6999999999998</v>
      </c>
      <c r="B31" s="12" t="s">
        <v>11</v>
      </c>
      <c r="C31" s="12"/>
      <c r="D31" s="13">
        <v>10908</v>
      </c>
      <c r="E31" s="8"/>
      <c r="F31" s="8"/>
      <c r="G31" s="8"/>
      <c r="I31" s="8"/>
      <c r="J31" s="8"/>
      <c r="K31" s="8"/>
      <c r="M31" s="8"/>
      <c r="N31" s="8"/>
      <c r="O31" s="8"/>
    </row>
    <row r="32" spans="1:15" hidden="1" outlineLevel="1" x14ac:dyDescent="0.3">
      <c r="A32" s="14"/>
      <c r="B32" s="15"/>
      <c r="C32" s="16">
        <f>SUM(C33:C42)</f>
        <v>10908</v>
      </c>
      <c r="D32" s="17"/>
      <c r="E32" s="18">
        <f>D31-C32</f>
        <v>0</v>
      </c>
    </row>
    <row r="33" spans="1:15" collapsed="1" x14ac:dyDescent="0.3">
      <c r="A33" s="11"/>
      <c r="B33" s="19" t="s">
        <v>12</v>
      </c>
      <c r="C33" s="17">
        <v>10908</v>
      </c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19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19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2210.8000000000002</v>
      </c>
      <c r="B43" s="12" t="s">
        <v>13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14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SUM(C46:C54)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15</v>
      </c>
      <c r="C55" s="12"/>
      <c r="D55" s="13">
        <v>450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SUM(C57:C83)</f>
        <v>450</v>
      </c>
      <c r="D56" s="17"/>
      <c r="E56" s="18">
        <f>D55-C56</f>
        <v>0</v>
      </c>
    </row>
    <row r="57" spans="1:15" collapsed="1" x14ac:dyDescent="0.3">
      <c r="A57" s="11"/>
      <c r="B57" s="20" t="s">
        <v>16</v>
      </c>
      <c r="C57" s="17">
        <v>450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outlineLevel="1" x14ac:dyDescent="0.3">
      <c r="A83" s="8"/>
      <c r="B83" s="22"/>
      <c r="D83" s="4" t="b">
        <f>D4=D5</f>
        <v>1</v>
      </c>
      <c r="E83" s="8"/>
      <c r="F83" s="8"/>
      <c r="G83" s="8"/>
      <c r="I83" s="8"/>
      <c r="J83" s="8"/>
      <c r="K83" s="8"/>
      <c r="M83" s="8"/>
      <c r="N83" s="8"/>
      <c r="O83" s="8"/>
    </row>
    <row r="84" spans="1:15" collapsed="1" x14ac:dyDescent="0.3">
      <c r="A84" s="8"/>
      <c r="B84" s="22"/>
      <c r="D84" s="23" t="s">
        <v>17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x14ac:dyDescent="0.3">
      <c r="A85" s="8"/>
      <c r="B85" s="8"/>
      <c r="D85" s="23" t="s">
        <v>17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ht="14.25" customHeight="1" x14ac:dyDescent="0.3">
      <c r="D86" s="23" t="s">
        <v>17</v>
      </c>
    </row>
    <row r="87" spans="1:15" ht="39.75" customHeight="1" x14ac:dyDescent="0.3">
      <c r="A87" s="5">
        <v>2240</v>
      </c>
      <c r="B87" s="6" t="s">
        <v>18</v>
      </c>
      <c r="C87" s="6"/>
      <c r="D87" s="7">
        <f>Ц.Б.!I14</f>
        <v>25028.14</v>
      </c>
      <c r="E87" s="24"/>
      <c r="F87" s="8"/>
      <c r="G87" s="8"/>
      <c r="I87" s="8"/>
      <c r="J87" s="8"/>
      <c r="K87" s="8"/>
      <c r="M87" s="8"/>
      <c r="N87" s="8"/>
      <c r="O87" s="8"/>
    </row>
    <row r="88" spans="1:15" hidden="1" outlineLevel="1" x14ac:dyDescent="0.3">
      <c r="A88" s="25">
        <v>2240</v>
      </c>
      <c r="B88" s="25"/>
      <c r="C88" s="10"/>
      <c r="D88" s="10">
        <f>SUM(D89:D121)</f>
        <v>25028.14</v>
      </c>
      <c r="E88" s="8" t="b">
        <f>D87=D88</f>
        <v>1</v>
      </c>
    </row>
    <row r="89" spans="1:15" hidden="1" collapsed="1" x14ac:dyDescent="0.3">
      <c r="A89" s="14">
        <v>2240.1</v>
      </c>
      <c r="B89" s="12" t="s">
        <v>19</v>
      </c>
      <c r="C89" s="12"/>
      <c r="D89" s="13"/>
    </row>
    <row r="90" spans="1:15" hidden="1" x14ac:dyDescent="0.3">
      <c r="A90" s="14">
        <v>2240.1999999999998</v>
      </c>
      <c r="B90" s="26" t="s">
        <v>20</v>
      </c>
      <c r="C90" s="27"/>
      <c r="D90" s="13"/>
    </row>
    <row r="91" spans="1:15" hidden="1" x14ac:dyDescent="0.3">
      <c r="A91" s="14">
        <v>2240.3000000000002</v>
      </c>
      <c r="B91" s="26" t="s">
        <v>21</v>
      </c>
      <c r="C91" s="27"/>
      <c r="D91" s="13"/>
    </row>
    <row r="92" spans="1:15" hidden="1" outlineLevel="1" x14ac:dyDescent="0.3">
      <c r="A92" s="14"/>
      <c r="B92" s="15"/>
      <c r="C92" s="16">
        <f>SUM(C93:C97)</f>
        <v>0</v>
      </c>
      <c r="D92" s="17"/>
      <c r="E92" s="18">
        <f>D91-C92</f>
        <v>0</v>
      </c>
    </row>
    <row r="93" spans="1:15" hidden="1" collapsed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14"/>
      <c r="C97" s="17"/>
      <c r="D97" s="17"/>
    </row>
    <row r="98" spans="1:5" x14ac:dyDescent="0.3">
      <c r="A98" s="14">
        <v>2240.4</v>
      </c>
      <c r="B98" s="26" t="s">
        <v>22</v>
      </c>
      <c r="C98" s="27"/>
      <c r="D98" s="13">
        <f>1.2</f>
        <v>1.2</v>
      </c>
    </row>
    <row r="99" spans="1:5" hidden="1" x14ac:dyDescent="0.3">
      <c r="A99" s="14">
        <v>2240.5</v>
      </c>
      <c r="B99" s="26" t="s">
        <v>23</v>
      </c>
      <c r="C99" s="27"/>
      <c r="D99" s="13"/>
    </row>
    <row r="100" spans="1:5" hidden="1" outlineLevel="1" x14ac:dyDescent="0.3">
      <c r="A100" s="14"/>
      <c r="B100" s="15"/>
      <c r="C100" s="16">
        <f>SUM(C101:C109)</f>
        <v>0</v>
      </c>
      <c r="D100" s="17"/>
      <c r="E100" s="18">
        <f>D99-C100</f>
        <v>0</v>
      </c>
    </row>
    <row r="101" spans="1:5" ht="17.25" hidden="1" customHeight="1" collapsed="1" x14ac:dyDescent="0.3">
      <c r="A101" s="14"/>
      <c r="B101" s="19"/>
      <c r="C101" s="17"/>
      <c r="D101" s="17"/>
    </row>
    <row r="102" spans="1:5" ht="17.25" hidden="1" customHeight="1" x14ac:dyDescent="0.3">
      <c r="A102" s="14"/>
      <c r="B102" s="19"/>
      <c r="C102" s="17"/>
      <c r="D102" s="17"/>
    </row>
    <row r="103" spans="1:5" ht="17.25" hidden="1" customHeight="1" x14ac:dyDescent="0.3">
      <c r="A103" s="14"/>
      <c r="B103" s="19"/>
      <c r="C103" s="17"/>
      <c r="D103" s="17"/>
    </row>
    <row r="104" spans="1:5" hidden="1" x14ac:dyDescent="0.3">
      <c r="A104" s="14"/>
      <c r="B104" s="20"/>
      <c r="C104" s="17"/>
      <c r="D104" s="17"/>
    </row>
    <row r="105" spans="1:5" hidden="1" x14ac:dyDescent="0.3">
      <c r="A105" s="14"/>
      <c r="B105" s="20"/>
      <c r="C105" s="17"/>
      <c r="D105" s="17"/>
    </row>
    <row r="106" spans="1:5" hidden="1" x14ac:dyDescent="0.3">
      <c r="A106" s="14"/>
      <c r="B106" s="20"/>
      <c r="C106" s="17"/>
      <c r="D106" s="17"/>
    </row>
    <row r="107" spans="1:5" hidden="1" x14ac:dyDescent="0.3">
      <c r="A107" s="14"/>
      <c r="B107" s="20"/>
      <c r="C107" s="17"/>
      <c r="D107" s="17"/>
    </row>
    <row r="108" spans="1:5" hidden="1" x14ac:dyDescent="0.3">
      <c r="A108" s="14"/>
      <c r="B108" s="20"/>
      <c r="C108" s="17"/>
      <c r="D108" s="17"/>
    </row>
    <row r="109" spans="1:5" hidden="1" x14ac:dyDescent="0.3">
      <c r="A109" s="14"/>
      <c r="B109" s="20"/>
      <c r="C109" s="17"/>
      <c r="D109" s="17"/>
    </row>
    <row r="110" spans="1:5" hidden="1" x14ac:dyDescent="0.3">
      <c r="A110" s="14">
        <v>2240.6</v>
      </c>
      <c r="B110" s="26" t="s">
        <v>24</v>
      </c>
      <c r="C110" s="27"/>
      <c r="D110" s="13"/>
    </row>
    <row r="111" spans="1:5" hidden="1" x14ac:dyDescent="0.3">
      <c r="A111" s="14">
        <v>2240.6999999999998</v>
      </c>
      <c r="B111" s="26" t="s">
        <v>25</v>
      </c>
      <c r="C111" s="27"/>
      <c r="D111" s="13"/>
    </row>
    <row r="112" spans="1:5" hidden="1" x14ac:dyDescent="0.3">
      <c r="A112" s="14">
        <v>2240.8000000000002</v>
      </c>
      <c r="B112" s="26" t="s">
        <v>26</v>
      </c>
      <c r="C112" s="27"/>
      <c r="D112" s="13"/>
    </row>
    <row r="113" spans="1:5" hidden="1" x14ac:dyDescent="0.3">
      <c r="A113" s="14">
        <v>2240.9</v>
      </c>
      <c r="B113" s="26" t="s">
        <v>27</v>
      </c>
      <c r="C113" s="27"/>
      <c r="D113" s="13"/>
    </row>
    <row r="114" spans="1:5" hidden="1" x14ac:dyDescent="0.3">
      <c r="A114" s="14">
        <v>2241.1</v>
      </c>
      <c r="B114" s="26" t="s">
        <v>28</v>
      </c>
      <c r="C114" s="27"/>
      <c r="D114" s="13"/>
    </row>
    <row r="115" spans="1:5" hidden="1" x14ac:dyDescent="0.3">
      <c r="A115" s="14">
        <v>2241.1999999999998</v>
      </c>
      <c r="B115" s="26" t="s">
        <v>29</v>
      </c>
      <c r="C115" s="27"/>
      <c r="D115" s="13"/>
    </row>
    <row r="116" spans="1:5" x14ac:dyDescent="0.3">
      <c r="A116" s="14">
        <v>2241.3000000000002</v>
      </c>
      <c r="B116" s="26" t="s">
        <v>30</v>
      </c>
      <c r="C116" s="27"/>
      <c r="D116" s="13">
        <f>9057.14</f>
        <v>9057.14</v>
      </c>
    </row>
    <row r="117" spans="1:5" hidden="1" x14ac:dyDescent="0.3">
      <c r="A117" s="14">
        <v>2241.4</v>
      </c>
      <c r="B117" s="26" t="s">
        <v>31</v>
      </c>
      <c r="C117" s="27"/>
      <c r="D117" s="13"/>
    </row>
    <row r="118" spans="1:5" hidden="1" x14ac:dyDescent="0.3">
      <c r="A118" s="14">
        <v>2241.5</v>
      </c>
      <c r="B118" s="26" t="s">
        <v>32</v>
      </c>
      <c r="C118" s="27"/>
      <c r="D118" s="13"/>
    </row>
    <row r="119" spans="1:5" ht="38.25" hidden="1" customHeight="1" x14ac:dyDescent="0.3">
      <c r="A119" s="14">
        <v>2241.6</v>
      </c>
      <c r="B119" s="28" t="s">
        <v>33</v>
      </c>
      <c r="C119" s="27"/>
      <c r="D119" s="13"/>
    </row>
    <row r="120" spans="1:5" hidden="1" x14ac:dyDescent="0.3">
      <c r="A120" s="14">
        <v>2241.6999999999998</v>
      </c>
      <c r="B120" s="26" t="s">
        <v>34</v>
      </c>
      <c r="C120" s="27"/>
      <c r="D120" s="13"/>
    </row>
    <row r="121" spans="1:5" x14ac:dyDescent="0.3">
      <c r="A121" s="14">
        <v>2241.9</v>
      </c>
      <c r="B121" s="26" t="s">
        <v>35</v>
      </c>
      <c r="C121" s="27"/>
      <c r="D121" s="13">
        <v>15969.8</v>
      </c>
    </row>
    <row r="122" spans="1:5" hidden="1" outlineLevel="1" x14ac:dyDescent="0.3">
      <c r="A122" s="14"/>
      <c r="B122" s="15"/>
      <c r="C122" s="16">
        <f>SUM(C123:C142)</f>
        <v>15969.8</v>
      </c>
      <c r="D122" s="29"/>
      <c r="E122" s="18">
        <f>D121-C122</f>
        <v>0</v>
      </c>
    </row>
    <row r="123" spans="1:5" collapsed="1" x14ac:dyDescent="0.3">
      <c r="A123" s="14"/>
      <c r="B123" s="20" t="s">
        <v>36</v>
      </c>
      <c r="C123" s="17">
        <v>2360</v>
      </c>
      <c r="D123" s="17"/>
    </row>
    <row r="124" spans="1:5" x14ac:dyDescent="0.3">
      <c r="A124" s="14"/>
      <c r="B124" s="20" t="s">
        <v>37</v>
      </c>
      <c r="C124" s="17">
        <v>6100</v>
      </c>
      <c r="D124" s="17"/>
    </row>
    <row r="125" spans="1:5" x14ac:dyDescent="0.3">
      <c r="A125" s="14"/>
      <c r="B125" s="20" t="s">
        <v>38</v>
      </c>
      <c r="C125" s="17">
        <f>110+55</f>
        <v>165</v>
      </c>
      <c r="D125" s="17"/>
    </row>
    <row r="126" spans="1:5" x14ac:dyDescent="0.3">
      <c r="A126" s="14"/>
      <c r="B126" s="20" t="s">
        <v>39</v>
      </c>
      <c r="C126" s="17">
        <f>381.8</f>
        <v>381.8</v>
      </c>
      <c r="D126" s="17"/>
    </row>
    <row r="127" spans="1:5" x14ac:dyDescent="0.3">
      <c r="A127" s="14"/>
      <c r="B127" s="20" t="s">
        <v>40</v>
      </c>
      <c r="C127" s="30">
        <v>6720</v>
      </c>
      <c r="D127" s="17"/>
    </row>
    <row r="128" spans="1:5" x14ac:dyDescent="0.3">
      <c r="A128" s="14"/>
      <c r="B128" s="20" t="s">
        <v>41</v>
      </c>
      <c r="C128" s="30">
        <v>243</v>
      </c>
      <c r="D128" s="17"/>
    </row>
    <row r="129" spans="1:4" hidden="1" x14ac:dyDescent="0.3">
      <c r="A129" s="14"/>
      <c r="B129" s="20"/>
      <c r="C129" s="30"/>
      <c r="D129" s="17"/>
    </row>
    <row r="130" spans="1:4" hidden="1" x14ac:dyDescent="0.3">
      <c r="A130" s="14" t="s">
        <v>42</v>
      </c>
      <c r="B130" s="20"/>
      <c r="C130" s="30"/>
      <c r="D130" s="17"/>
    </row>
    <row r="131" spans="1:4" hidden="1" x14ac:dyDescent="0.3">
      <c r="A131" s="14"/>
      <c r="B131" s="20"/>
      <c r="C131" s="30"/>
      <c r="D131" s="17"/>
    </row>
    <row r="132" spans="1:4" hidden="1" x14ac:dyDescent="0.3">
      <c r="A132" s="14"/>
      <c r="B132" s="20"/>
      <c r="C132" s="30"/>
      <c r="D132" s="17"/>
    </row>
    <row r="133" spans="1:4" hidden="1" x14ac:dyDescent="0.3">
      <c r="A133" s="14"/>
      <c r="B133" s="20"/>
      <c r="C133" s="30"/>
      <c r="D133" s="17"/>
    </row>
    <row r="134" spans="1:4" hidden="1" x14ac:dyDescent="0.3">
      <c r="A134" s="14"/>
      <c r="B134" s="20"/>
      <c r="C134" s="30"/>
      <c r="D134" s="17"/>
    </row>
    <row r="135" spans="1:4" hidden="1" x14ac:dyDescent="0.3">
      <c r="A135" s="14"/>
      <c r="B135" s="20"/>
      <c r="C135" s="30"/>
      <c r="D135" s="17"/>
    </row>
    <row r="136" spans="1:4" ht="19.5" hidden="1" customHeight="1" x14ac:dyDescent="0.3">
      <c r="A136" s="14"/>
      <c r="B136" s="20"/>
      <c r="C136" s="17"/>
      <c r="D136" s="17"/>
    </row>
    <row r="137" spans="1:4" hidden="1" x14ac:dyDescent="0.3">
      <c r="A137" s="14"/>
      <c r="B137" s="19"/>
      <c r="C137" s="17"/>
      <c r="D137" s="17"/>
    </row>
    <row r="138" spans="1:4" hidden="1" x14ac:dyDescent="0.3">
      <c r="A138" s="14"/>
      <c r="B138" s="20"/>
      <c r="C138" s="17"/>
      <c r="D138" s="17"/>
    </row>
    <row r="139" spans="1:4" hidden="1" x14ac:dyDescent="0.3">
      <c r="A139" s="14"/>
      <c r="B139" s="20"/>
      <c r="C139" s="17"/>
      <c r="D139" s="17"/>
    </row>
    <row r="140" spans="1:4" hidden="1" x14ac:dyDescent="0.3">
      <c r="A140" s="14"/>
      <c r="B140" s="19"/>
      <c r="C140" s="17"/>
      <c r="D140" s="17"/>
    </row>
    <row r="141" spans="1:4" hidden="1" x14ac:dyDescent="0.3">
      <c r="A141" s="14"/>
      <c r="B141" s="19"/>
      <c r="C141" s="17"/>
      <c r="D141" s="17"/>
    </row>
    <row r="142" spans="1:4" hidden="1" x14ac:dyDescent="0.3">
      <c r="A142" s="14"/>
      <c r="B142" s="19"/>
      <c r="C142" s="17"/>
      <c r="D142" s="17"/>
    </row>
    <row r="143" spans="1:4" hidden="1" outlineLevel="1" x14ac:dyDescent="0.3">
      <c r="D143" s="4" t="b">
        <f>D87=D88</f>
        <v>1</v>
      </c>
    </row>
    <row r="144" spans="1:4" hidden="1" collapsed="1" x14ac:dyDescent="0.3"/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99:C99"/>
    <mergeCell ref="B110:C110"/>
    <mergeCell ref="B111:C111"/>
    <mergeCell ref="B112:C112"/>
    <mergeCell ref="B113:C113"/>
    <mergeCell ref="B114:C114"/>
    <mergeCell ref="B55:C55"/>
    <mergeCell ref="B87:C87"/>
    <mergeCell ref="B89:C89"/>
    <mergeCell ref="B90:C90"/>
    <mergeCell ref="B91:C91"/>
    <mergeCell ref="B98:C98"/>
    <mergeCell ref="B16:C16"/>
    <mergeCell ref="B17:C17"/>
    <mergeCell ref="B30:C30"/>
    <mergeCell ref="B31:C31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2024-04-26T10:44:12Z</dcterms:created>
  <dcterms:modified xsi:type="dcterms:W3CDTF">2024-04-26T10:44:13Z</dcterms:modified>
</cp:coreProperties>
</file>