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9 міс 2024\на сайт\"/>
    </mc:Choice>
  </mc:AlternateContent>
  <xr:revisionPtr revIDLastSave="0" documentId="13_ncr:1_{8B9FCA0C-874B-455E-9E8A-4D4591817683}" xr6:coauthVersionLast="36" xr6:coauthVersionMax="36" xr10:uidLastSave="{00000000-0000-0000-0000-000000000000}"/>
  <bookViews>
    <workbookView xWindow="0" yWindow="0" windowWidth="28800" windowHeight="12225" xr2:uid="{39948D10-5DB0-471C-A7A4-D79FBCC108E1}"/>
  </bookViews>
  <sheets>
    <sheet name="ЦПРПП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2" l="1"/>
  <c r="D4" i="2"/>
  <c r="A2" i="2"/>
  <c r="Q26" i="3"/>
  <c r="P26" i="3"/>
  <c r="N26" i="3"/>
  <c r="M26" i="3"/>
  <c r="K26" i="3"/>
  <c r="J26" i="3"/>
  <c r="H26" i="3"/>
  <c r="G26" i="3"/>
  <c r="R25" i="3"/>
  <c r="O25" i="3"/>
  <c r="L25" i="3"/>
  <c r="I25" i="3"/>
  <c r="F25" i="3" s="1"/>
  <c r="E25" i="3"/>
  <c r="D25" i="3"/>
  <c r="R24" i="3"/>
  <c r="O24" i="3"/>
  <c r="L24" i="3"/>
  <c r="I24" i="3"/>
  <c r="E24" i="3"/>
  <c r="D24" i="3"/>
  <c r="R23" i="3"/>
  <c r="O23" i="3"/>
  <c r="L23" i="3"/>
  <c r="F23" i="3" s="1"/>
  <c r="I23" i="3"/>
  <c r="E23" i="3"/>
  <c r="D23" i="3"/>
  <c r="R22" i="3"/>
  <c r="O22" i="3"/>
  <c r="L22" i="3"/>
  <c r="I22" i="3"/>
  <c r="E22" i="3"/>
  <c r="D22" i="3"/>
  <c r="R21" i="3"/>
  <c r="O21" i="3"/>
  <c r="L21" i="3"/>
  <c r="I21" i="3"/>
  <c r="F21" i="3" s="1"/>
  <c r="E21" i="3"/>
  <c r="D21" i="3"/>
  <c r="R20" i="3"/>
  <c r="O20" i="3"/>
  <c r="L20" i="3"/>
  <c r="I20" i="3"/>
  <c r="E20" i="3"/>
  <c r="D20" i="3"/>
  <c r="R19" i="3"/>
  <c r="O19" i="3"/>
  <c r="L19" i="3"/>
  <c r="I19" i="3"/>
  <c r="E19" i="3"/>
  <c r="D19" i="3"/>
  <c r="R18" i="3"/>
  <c r="O18" i="3"/>
  <c r="L18" i="3"/>
  <c r="I18" i="3"/>
  <c r="F18" i="3" s="1"/>
  <c r="E18" i="3"/>
  <c r="D18" i="3"/>
  <c r="R17" i="3"/>
  <c r="O17" i="3"/>
  <c r="F17" i="3" s="1"/>
  <c r="L17" i="3"/>
  <c r="I17" i="3"/>
  <c r="E17" i="3"/>
  <c r="D17" i="3"/>
  <c r="R16" i="3"/>
  <c r="O16" i="3"/>
  <c r="L16" i="3"/>
  <c r="I16" i="3"/>
  <c r="E16" i="3"/>
  <c r="D16" i="3"/>
  <c r="R15" i="3"/>
  <c r="O15" i="3"/>
  <c r="L15" i="3"/>
  <c r="I15" i="3"/>
  <c r="E15" i="3"/>
  <c r="D15" i="3"/>
  <c r="R14" i="3"/>
  <c r="O14" i="3"/>
  <c r="L14" i="3"/>
  <c r="I14" i="3"/>
  <c r="E14" i="3"/>
  <c r="D14" i="3"/>
  <c r="R13" i="3"/>
  <c r="O13" i="3"/>
  <c r="L13" i="3"/>
  <c r="I13" i="3"/>
  <c r="F13" i="3"/>
  <c r="E13" i="3"/>
  <c r="D13" i="3"/>
  <c r="R12" i="3"/>
  <c r="O12" i="3"/>
  <c r="L12" i="3"/>
  <c r="I12" i="3"/>
  <c r="E12" i="3"/>
  <c r="D12" i="3"/>
  <c r="R11" i="3"/>
  <c r="O11" i="3"/>
  <c r="L11" i="3"/>
  <c r="I11" i="3"/>
  <c r="E11" i="3"/>
  <c r="D11" i="3"/>
  <c r="R10" i="3"/>
  <c r="O10" i="3"/>
  <c r="L10" i="3"/>
  <c r="I10" i="3"/>
  <c r="E10" i="3"/>
  <c r="D10" i="3"/>
  <c r="D26" i="3" s="1"/>
  <c r="R9" i="3"/>
  <c r="O9" i="3"/>
  <c r="L9" i="3"/>
  <c r="I9" i="3"/>
  <c r="I26" i="3" s="1"/>
  <c r="E9" i="3"/>
  <c r="D9" i="3"/>
  <c r="C78" i="2"/>
  <c r="C75" i="2"/>
  <c r="C72" i="2"/>
  <c r="C71" i="2"/>
  <c r="E71" i="2" s="1"/>
  <c r="D65" i="2"/>
  <c r="C55" i="2"/>
  <c r="C54" i="2"/>
  <c r="E54" i="2" s="1"/>
  <c r="C46" i="2"/>
  <c r="D42" i="2"/>
  <c r="E41" i="2" s="1"/>
  <c r="C33" i="2"/>
  <c r="E33" i="2" s="1"/>
  <c r="C28" i="2"/>
  <c r="E28" i="2" s="1"/>
  <c r="C14" i="2"/>
  <c r="C13" i="2" s="1"/>
  <c r="E13" i="2" s="1"/>
  <c r="C8" i="2"/>
  <c r="E8" i="2" s="1"/>
  <c r="D6" i="2"/>
  <c r="D5" i="2"/>
  <c r="E4" i="2" s="1"/>
  <c r="E5" i="2" l="1"/>
  <c r="O26" i="3"/>
  <c r="F16" i="3"/>
  <c r="F22" i="3"/>
  <c r="E26" i="3"/>
  <c r="F10" i="3"/>
  <c r="F15" i="3"/>
  <c r="F20" i="3"/>
  <c r="F11" i="3"/>
  <c r="F9" i="3"/>
  <c r="R26" i="3"/>
  <c r="L26" i="3"/>
  <c r="F14" i="3"/>
  <c r="F19" i="3"/>
  <c r="F24" i="3"/>
  <c r="F12" i="3"/>
  <c r="D37" i="2"/>
  <c r="E42" i="2"/>
  <c r="F26" i="3" l="1"/>
</calcChain>
</file>

<file path=xl/sharedStrings.xml><?xml version="1.0" encoding="utf-8"?>
<sst xmlns="http://schemas.openxmlformats.org/spreadsheetml/2006/main" count="86" uniqueCount="70">
  <si>
    <t>Касові видатки ЦПРПП</t>
  </si>
  <si>
    <t>загальний фонд</t>
  </si>
  <si>
    <t>Предмети, матеріали, обладнання та інвентар, у тому числі м'який інвентар та обмундирування </t>
  </si>
  <si>
    <t>Канцтовари 02,04,06.2024</t>
  </si>
  <si>
    <t>Друкована продукція:</t>
  </si>
  <si>
    <t xml:space="preserve">Підписка </t>
  </si>
  <si>
    <t>Господарчі товари</t>
  </si>
  <si>
    <t>госп.тов. / 03,09.2024</t>
  </si>
  <si>
    <t xml:space="preserve">Миючі засоби    </t>
  </si>
  <si>
    <t>Меблі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</si>
  <si>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</si>
  <si>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</si>
  <si>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</si>
  <si>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</si>
  <si>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</si>
  <si>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</si>
  <si>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</si>
  <si>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</si>
  <si>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</si>
  <si>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пот. Рем. Оргтехніки / 04,05,06.2024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</si>
  <si>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</si>
  <si>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</si>
  <si>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</si>
  <si>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</si>
  <si>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</si>
  <si>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</si>
  <si>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 01,02,03,04,05,06,07,08,09.2024</t>
  </si>
  <si>
    <t>Вивіз сміття ВУКГ вивіз листя 12.2020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</si>
  <si>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</si>
  <si>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</si>
  <si>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</si>
  <si>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</si>
  <si>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запр.картр / 02,04,05,06.2024</t>
  </si>
  <si>
    <t>Ухіна Т.Б. проведення семінару / 03.2024</t>
  </si>
  <si>
    <t>біндерування / 03.2024</t>
  </si>
  <si>
    <t xml:space="preserve"> тех. підтримка веб.рес. / 03,05.2024</t>
  </si>
  <si>
    <t>чистка системн. Блоку / 04.2024</t>
  </si>
  <si>
    <t>налаштування операційних систем / 04.2024</t>
  </si>
  <si>
    <t>регенерація картр / 04,05,06.2024</t>
  </si>
  <si>
    <t>поштові послуги / 05.2024</t>
  </si>
  <si>
    <t>послуги друку / 08.2024</t>
  </si>
  <si>
    <t>Кошторисні призначення та касові видатки 
Управління освіти Нововолинської міської ради Волинської обл., Забезпечення діяльності центрів професійного розвитку педагогічних працівників</t>
  </si>
  <si>
    <t>за 9 місяців 2024 р.</t>
  </si>
  <si>
    <t>на 01.10.2024 (25.10.2024)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</si>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</sst>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3" fillId="0" borderId="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7" fillId="0" borderId="0" xfId="1" applyFont="1" applyBorder="1" applyAlignment="1"/>
    <xf numFmtId="0" fontId="8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Alignment="1" applyProtection="1">
      <alignment horizontal="center"/>
      <protection locked="0"/>
    </xf>
    <xf numFmtId="14" fontId="11" fillId="0" borderId="0" xfId="1" applyNumberFormat="1" applyFont="1" applyBorder="1" applyAlignment="1" applyProtection="1">
      <alignment horizontal="center"/>
      <protection locked="0"/>
    </xf>
    <xf numFmtId="0" fontId="9" fillId="0" borderId="0" xfId="1" applyFont="1" applyBorder="1" applyProtection="1"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1" fontId="7" fillId="0" borderId="16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 applyProtection="1">
      <alignment horizontal="center" vertical="top" wrapText="1"/>
      <protection locked="0"/>
    </xf>
    <xf numFmtId="1" fontId="8" fillId="0" borderId="18" xfId="1" applyNumberFormat="1" applyFont="1" applyBorder="1" applyAlignment="1" applyProtection="1">
      <alignment horizontal="center" vertical="top" wrapText="1"/>
      <protection locked="0"/>
    </xf>
    <xf numFmtId="1" fontId="8" fillId="0" borderId="19" xfId="1" applyNumberFormat="1" applyFont="1" applyBorder="1" applyAlignment="1">
      <alignment horizontal="center" vertical="top" wrapText="1"/>
    </xf>
    <xf numFmtId="1" fontId="8" fillId="0" borderId="10" xfId="1" applyNumberFormat="1" applyFont="1" applyBorder="1" applyAlignment="1">
      <alignment horizontal="center" vertical="center" wrapText="1"/>
    </xf>
    <xf numFmtId="1" fontId="8" fillId="0" borderId="19" xfId="1" applyNumberFormat="1" applyFont="1" applyBorder="1" applyAlignment="1">
      <alignment horizontal="center" vertical="center" wrapText="1"/>
    </xf>
    <xf numFmtId="1" fontId="8" fillId="0" borderId="9" xfId="1" applyNumberFormat="1" applyFont="1" applyBorder="1" applyAlignment="1">
      <alignment horizontal="center" vertical="center" wrapText="1"/>
    </xf>
    <xf numFmtId="1" fontId="8" fillId="0" borderId="20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14" fillId="0" borderId="21" xfId="1" applyFont="1" applyBorder="1" applyAlignment="1" applyProtection="1">
      <alignment horizontal="left" vertical="center" wrapText="1" indent="1"/>
      <protection locked="0"/>
    </xf>
    <xf numFmtId="0" fontId="14" fillId="0" borderId="22" xfId="1" applyFont="1" applyBorder="1" applyAlignment="1" applyProtection="1">
      <alignment horizontal="left" vertical="top" wrapText="1" indent="1"/>
      <protection locked="0"/>
    </xf>
    <xf numFmtId="0" fontId="14" fillId="0" borderId="23" xfId="1" applyFont="1" applyBorder="1" applyAlignment="1" applyProtection="1">
      <alignment horizontal="left" vertical="top" wrapText="1" indent="1"/>
      <protection locked="0"/>
    </xf>
    <xf numFmtId="164" fontId="14" fillId="0" borderId="24" xfId="1" applyNumberFormat="1" applyFont="1" applyBorder="1" applyAlignment="1">
      <alignment horizontal="center" vertical="center" wrapText="1"/>
    </xf>
    <xf numFmtId="164" fontId="14" fillId="0" borderId="25" xfId="1" applyNumberFormat="1" applyFont="1" applyBorder="1" applyAlignment="1">
      <alignment horizontal="center" vertical="center" wrapText="1"/>
    </xf>
    <xf numFmtId="165" fontId="14" fillId="0" borderId="25" xfId="1" applyNumberFormat="1" applyFont="1" applyBorder="1" applyAlignment="1" applyProtection="1">
      <alignment horizontal="right" vertical="center" wrapText="1" indent="1"/>
    </xf>
    <xf numFmtId="164" fontId="14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7" xfId="1" applyNumberFormat="1" applyFont="1" applyFill="1" applyBorder="1" applyAlignment="1" applyProtection="1">
      <alignment horizontal="center" vertical="center" wrapText="1"/>
      <protection locked="0"/>
    </xf>
    <xf numFmtId="165" fontId="14" fillId="0" borderId="5" xfId="1" applyNumberFormat="1" applyFont="1" applyFill="1" applyBorder="1" applyAlignment="1" applyProtection="1">
      <alignment horizontal="right" vertical="center" wrapText="1" indent="1"/>
    </xf>
    <xf numFmtId="0" fontId="13" fillId="0" borderId="0" xfId="1" applyFont="1"/>
    <xf numFmtId="0" fontId="14" fillId="0" borderId="28" xfId="1" applyFont="1" applyBorder="1" applyAlignment="1" applyProtection="1">
      <alignment horizontal="left" vertical="center" wrapText="1" indent="1"/>
      <protection locked="0"/>
    </xf>
    <xf numFmtId="0" fontId="14" fillId="0" borderId="3" xfId="1" applyFont="1" applyBorder="1" applyAlignment="1" applyProtection="1">
      <alignment horizontal="left" vertical="top" wrapText="1" indent="1"/>
      <protection locked="0"/>
    </xf>
    <xf numFmtId="0" fontId="15" fillId="0" borderId="2" xfId="1" applyFont="1" applyBorder="1" applyAlignment="1" applyProtection="1">
      <alignment horizontal="left" indent="1"/>
      <protection locked="0"/>
    </xf>
    <xf numFmtId="164" fontId="14" fillId="0" borderId="29" xfId="1" applyNumberFormat="1" applyFont="1" applyBorder="1" applyAlignment="1">
      <alignment horizontal="center" vertical="center"/>
    </xf>
    <xf numFmtId="164" fontId="14" fillId="0" borderId="30" xfId="1" applyNumberFormat="1" applyFont="1" applyBorder="1" applyAlignment="1">
      <alignment horizontal="center" vertical="center" wrapText="1"/>
    </xf>
    <xf numFmtId="165" fontId="14" fillId="0" borderId="28" xfId="1" applyNumberFormat="1" applyFont="1" applyFill="1" applyBorder="1" applyAlignment="1" applyProtection="1">
      <alignment horizontal="right" vertical="center" wrapText="1" indent="1"/>
    </xf>
    <xf numFmtId="0" fontId="14" fillId="0" borderId="31" xfId="1" applyFont="1" applyBorder="1" applyAlignment="1" applyProtection="1">
      <alignment horizontal="left" vertical="top" wrapText="1" indent="1"/>
      <protection locked="0"/>
    </xf>
    <xf numFmtId="0" fontId="14" fillId="0" borderId="11" xfId="1" applyFont="1" applyBorder="1" applyAlignment="1" applyProtection="1">
      <alignment horizontal="left" vertical="center" wrapText="1" indent="1"/>
      <protection locked="0"/>
    </xf>
    <xf numFmtId="0" fontId="14" fillId="0" borderId="12" xfId="1" applyFont="1" applyBorder="1" applyAlignment="1" applyProtection="1">
      <alignment horizontal="left" vertical="top" wrapText="1" indent="1"/>
      <protection locked="0"/>
    </xf>
    <xf numFmtId="0" fontId="15" fillId="0" borderId="13" xfId="1" applyFont="1" applyBorder="1" applyAlignment="1" applyProtection="1">
      <alignment horizontal="left" indent="1"/>
      <protection locked="0"/>
    </xf>
    <xf numFmtId="0" fontId="14" fillId="0" borderId="32" xfId="1" applyFont="1" applyBorder="1" applyAlignment="1" applyProtection="1">
      <alignment horizontal="center" vertical="top" wrapText="1"/>
      <protection locked="0"/>
    </xf>
    <xf numFmtId="164" fontId="14" fillId="0" borderId="33" xfId="1" applyNumberFormat="1" applyFont="1" applyBorder="1" applyAlignment="1">
      <alignment horizontal="center" vertical="center" wrapText="1"/>
    </xf>
    <xf numFmtId="165" fontId="14" fillId="0" borderId="34" xfId="1" applyNumberFormat="1" applyFont="1" applyFill="1" applyBorder="1" applyAlignment="1" applyProtection="1">
      <alignment horizontal="right" vertical="center" wrapText="1" indent="1"/>
    </xf>
    <xf numFmtId="0" fontId="2" fillId="4" borderId="8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164" fontId="2" fillId="4" borderId="19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5" fontId="2" fillId="5" borderId="10" xfId="1" applyNumberFormat="1" applyFont="1" applyFill="1" applyBorder="1" applyAlignment="1" applyProtection="1">
      <alignment horizontal="right" vertical="center" wrapText="1" indent="1"/>
    </xf>
    <xf numFmtId="0" fontId="13" fillId="0" borderId="0" xfId="1" applyFont="1" applyAlignment="1">
      <alignment horizontal="center"/>
    </xf>
    <xf numFmtId="0" fontId="16" fillId="0" borderId="0" xfId="1" applyFont="1" applyAlignment="1">
      <alignment horizontal="center"/>
    </xf>
  </cellXfs>
  <cellStyles count="2">
    <cellStyle name="Обычный" xfId="0" builtinId="0"/>
    <cellStyle name="Обычный 2" xfId="1" xr:uid="{FE2105F8-365D-4D39-AC64-EF26398920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E7198-4556-433F-B044-90089FCE07C9}">
  <sheetPr codeName="Лист1">
    <pageSetUpPr fitToPage="1"/>
  </sheetPr>
  <dimension ref="A1:Y26"/>
  <sheetViews>
    <sheetView tabSelected="1" zoomScale="70" zoomScaleNormal="70" workbookViewId="0">
      <pane xSplit="3" ySplit="8" topLeftCell="D9" activePane="bottomRight" state="frozen"/>
      <selection pane="topRight" activeCell="E1" sqref="E1"/>
      <selection pane="bottomLeft" activeCell="A9" sqref="A9"/>
      <selection pane="bottomRight" activeCell="A9" sqref="A9"/>
    </sheetView>
  </sheetViews>
  <sheetFormatPr defaultRowHeight="15" x14ac:dyDescent="0.25"/>
  <cols>
    <col min="1" max="1" width="8.28515625" style="92" customWidth="1"/>
    <col min="2" max="2" width="16" style="91" customWidth="1"/>
    <col min="3" max="3" width="33.28515625" style="71" customWidth="1"/>
    <col min="4" max="4" width="21.85546875" style="71" customWidth="1"/>
    <col min="5" max="5" width="21.85546875" style="91" customWidth="1"/>
    <col min="6" max="6" width="19.42578125" style="91" customWidth="1"/>
    <col min="7" max="7" width="21.28515625" style="91" customWidth="1"/>
    <col min="8" max="8" width="21.7109375" style="91" customWidth="1"/>
    <col min="9" max="9" width="19.42578125" style="91" customWidth="1"/>
    <col min="10" max="10" width="19.42578125" style="71" hidden="1" customWidth="1"/>
    <col min="11" max="15" width="19.42578125" style="91" hidden="1" customWidth="1"/>
    <col min="16" max="16" width="19.42578125" style="71" hidden="1" customWidth="1"/>
    <col min="17" max="18" width="19.42578125" style="91" hidden="1" customWidth="1"/>
    <col min="19" max="20" width="18.140625" style="91" customWidth="1"/>
    <col min="21" max="21" width="14.28515625" style="71" customWidth="1"/>
    <col min="22" max="24" width="18.140625" style="91" customWidth="1"/>
    <col min="25" max="26" width="14.28515625" style="71" customWidth="1"/>
    <col min="27" max="16384" width="9.140625" style="71"/>
  </cols>
  <sheetData>
    <row r="1" spans="1:25" s="32" customFormat="1" ht="15" customHeight="1" x14ac:dyDescent="0.3">
      <c r="A1" s="29"/>
      <c r="B1" s="30"/>
      <c r="C1" s="30"/>
      <c r="D1" s="30"/>
      <c r="E1" s="30"/>
      <c r="F1" s="30"/>
      <c r="G1" s="30"/>
      <c r="H1" s="31"/>
      <c r="I1" s="31"/>
      <c r="K1" s="30"/>
      <c r="L1" s="30"/>
      <c r="M1" s="30"/>
      <c r="N1" s="31"/>
      <c r="O1" s="31"/>
      <c r="Q1" s="30"/>
      <c r="R1" s="30"/>
      <c r="S1" s="30"/>
      <c r="T1" s="31"/>
      <c r="V1" s="30"/>
      <c r="W1" s="30"/>
      <c r="X1" s="31"/>
    </row>
    <row r="2" spans="1:25" s="32" customFormat="1" ht="12.75" customHeight="1" x14ac:dyDescent="0.25">
      <c r="A2" s="33" t="s">
        <v>41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25" s="32" customFormat="1" ht="33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25" s="32" customFormat="1" ht="24" customHeight="1" x14ac:dyDescent="0.3">
      <c r="A4" s="34" t="s">
        <v>42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25" s="38" customFormat="1" ht="17.25" customHeight="1" thickBot="1" x14ac:dyDescent="0.3">
      <c r="A5" s="35"/>
      <c r="B5" s="35"/>
      <c r="C5" s="35"/>
      <c r="D5" s="35"/>
      <c r="E5" s="35"/>
      <c r="F5" s="35"/>
      <c r="G5" s="36">
        <v>45565</v>
      </c>
      <c r="H5" s="37" t="s">
        <v>43</v>
      </c>
      <c r="I5" s="35"/>
      <c r="J5" s="35"/>
      <c r="M5" s="35"/>
      <c r="N5" s="35"/>
      <c r="O5" s="35"/>
      <c r="P5" s="35"/>
      <c r="S5" s="35"/>
      <c r="T5" s="35"/>
      <c r="U5" s="35"/>
      <c r="W5" s="35"/>
      <c r="X5" s="35"/>
      <c r="Y5" s="35"/>
    </row>
    <row r="6" spans="1:25" s="32" customFormat="1" ht="33.75" customHeight="1" thickBot="1" x14ac:dyDescent="0.3">
      <c r="A6" s="39" t="s">
        <v>44</v>
      </c>
      <c r="B6" s="40" t="s">
        <v>45</v>
      </c>
      <c r="C6" s="41"/>
      <c r="D6" s="42" t="s">
        <v>46</v>
      </c>
      <c r="E6" s="43"/>
      <c r="F6" s="44"/>
      <c r="G6" s="42" t="s">
        <v>47</v>
      </c>
      <c r="H6" s="43"/>
      <c r="I6" s="44"/>
      <c r="J6" s="45" t="s">
        <v>48</v>
      </c>
      <c r="K6" s="46"/>
      <c r="L6" s="44"/>
      <c r="M6" s="45" t="s">
        <v>49</v>
      </c>
      <c r="N6" s="46"/>
      <c r="O6" s="47"/>
      <c r="P6" s="45" t="s">
        <v>50</v>
      </c>
      <c r="Q6" s="46"/>
      <c r="R6" s="44"/>
    </row>
    <row r="7" spans="1:25" s="32" customFormat="1" ht="49.5" customHeight="1" thickBot="1" x14ac:dyDescent="0.3">
      <c r="A7" s="48"/>
      <c r="B7" s="49"/>
      <c r="C7" s="50"/>
      <c r="D7" s="51" t="s">
        <v>51</v>
      </c>
      <c r="E7" s="52" t="s">
        <v>52</v>
      </c>
      <c r="F7" s="52" t="s">
        <v>53</v>
      </c>
      <c r="G7" s="51" t="s">
        <v>51</v>
      </c>
      <c r="H7" s="52" t="s">
        <v>52</v>
      </c>
      <c r="I7" s="52" t="s">
        <v>53</v>
      </c>
      <c r="J7" s="51" t="s">
        <v>51</v>
      </c>
      <c r="K7" s="52" t="s">
        <v>52</v>
      </c>
      <c r="L7" s="52" t="s">
        <v>53</v>
      </c>
      <c r="M7" s="51" t="s">
        <v>51</v>
      </c>
      <c r="N7" s="52" t="s">
        <v>52</v>
      </c>
      <c r="O7" s="52" t="s">
        <v>53</v>
      </c>
      <c r="P7" s="51" t="s">
        <v>51</v>
      </c>
      <c r="Q7" s="52" t="s">
        <v>52</v>
      </c>
      <c r="R7" s="52" t="s">
        <v>53</v>
      </c>
    </row>
    <row r="8" spans="1:25" s="61" customFormat="1" thickBot="1" x14ac:dyDescent="0.25">
      <c r="A8" s="53">
        <v>1</v>
      </c>
      <c r="B8" s="54">
        <v>2</v>
      </c>
      <c r="C8" s="55"/>
      <c r="D8" s="56">
        <v>3</v>
      </c>
      <c r="E8" s="57">
        <v>4</v>
      </c>
      <c r="F8" s="57">
        <v>5</v>
      </c>
      <c r="G8" s="58">
        <v>6</v>
      </c>
      <c r="H8" s="59">
        <v>7</v>
      </c>
      <c r="I8" s="59">
        <v>8</v>
      </c>
      <c r="J8" s="58">
        <v>9</v>
      </c>
      <c r="K8" s="57">
        <v>10</v>
      </c>
      <c r="L8" s="57">
        <v>11</v>
      </c>
      <c r="M8" s="59">
        <v>12</v>
      </c>
      <c r="N8" s="60">
        <v>13</v>
      </c>
      <c r="O8" s="60">
        <v>14</v>
      </c>
      <c r="P8" s="59">
        <v>15</v>
      </c>
      <c r="Q8" s="60">
        <v>16</v>
      </c>
      <c r="R8" s="60">
        <v>17</v>
      </c>
    </row>
    <row r="9" spans="1:25" ht="18.75" customHeight="1" x14ac:dyDescent="0.2">
      <c r="A9" s="62">
        <v>2111</v>
      </c>
      <c r="B9" s="63" t="s">
        <v>54</v>
      </c>
      <c r="C9" s="64"/>
      <c r="D9" s="65">
        <f>G9+J9+M9+P9</f>
        <v>1023500</v>
      </c>
      <c r="E9" s="66">
        <f>H9+K9+N9+Q9</f>
        <v>721444.02</v>
      </c>
      <c r="F9" s="67">
        <f>I9+L9+O9+R9+U9+X9</f>
        <v>302055.98</v>
      </c>
      <c r="G9" s="68">
        <v>1023500</v>
      </c>
      <c r="H9" s="69">
        <v>721444.02</v>
      </c>
      <c r="I9" s="70">
        <f>G9-H9</f>
        <v>302055.98</v>
      </c>
      <c r="J9" s="68">
        <v>0</v>
      </c>
      <c r="K9" s="69">
        <v>0</v>
      </c>
      <c r="L9" s="70">
        <f>J9-K9</f>
        <v>0</v>
      </c>
      <c r="M9" s="68">
        <v>0</v>
      </c>
      <c r="N9" s="69">
        <v>0</v>
      </c>
      <c r="O9" s="70">
        <f>M9-N9</f>
        <v>0</v>
      </c>
      <c r="P9" s="68">
        <v>0</v>
      </c>
      <c r="Q9" s="69">
        <v>0</v>
      </c>
      <c r="R9" s="70">
        <f>P9-Q9</f>
        <v>0</v>
      </c>
      <c r="S9" s="71"/>
      <c r="T9" s="71"/>
      <c r="V9" s="71"/>
      <c r="W9" s="71"/>
      <c r="X9" s="71"/>
    </row>
    <row r="10" spans="1:25" ht="18.75" customHeight="1" x14ac:dyDescent="0.2">
      <c r="A10" s="72">
        <v>2120</v>
      </c>
      <c r="B10" s="73" t="s">
        <v>55</v>
      </c>
      <c r="C10" s="74"/>
      <c r="D10" s="75">
        <f>G10+J10+M10+P10</f>
        <v>229800</v>
      </c>
      <c r="E10" s="76">
        <f>H10+K10+N10+Q10</f>
        <v>160667.01999999999</v>
      </c>
      <c r="F10" s="67">
        <f t="shared" ref="F10:F25" si="0">I10+L10+O10+R10+U10+X10</f>
        <v>69132.98000000001</v>
      </c>
      <c r="G10" s="68">
        <v>229800</v>
      </c>
      <c r="H10" s="69">
        <v>160667.01999999999</v>
      </c>
      <c r="I10" s="77">
        <f>G10-H10</f>
        <v>69132.98000000001</v>
      </c>
      <c r="J10" s="68">
        <v>0</v>
      </c>
      <c r="K10" s="69">
        <v>0</v>
      </c>
      <c r="L10" s="77">
        <f>J10-K10</f>
        <v>0</v>
      </c>
      <c r="M10" s="68">
        <v>0</v>
      </c>
      <c r="N10" s="69">
        <v>0</v>
      </c>
      <c r="O10" s="77">
        <f>M10-N10</f>
        <v>0</v>
      </c>
      <c r="P10" s="68">
        <v>0</v>
      </c>
      <c r="Q10" s="69">
        <v>0</v>
      </c>
      <c r="R10" s="77">
        <f>P10-Q10</f>
        <v>0</v>
      </c>
      <c r="S10" s="71"/>
      <c r="T10" s="71"/>
      <c r="V10" s="71"/>
      <c r="W10" s="71"/>
      <c r="X10" s="71"/>
    </row>
    <row r="11" spans="1:25" ht="18.75" customHeight="1" x14ac:dyDescent="0.2">
      <c r="A11" s="72">
        <v>2210</v>
      </c>
      <c r="B11" s="73" t="s">
        <v>2</v>
      </c>
      <c r="C11" s="74"/>
      <c r="D11" s="75">
        <f t="shared" ref="D11:E25" si="1">G11+J11+M11+P11</f>
        <v>25900</v>
      </c>
      <c r="E11" s="76">
        <f t="shared" si="1"/>
        <v>22820</v>
      </c>
      <c r="F11" s="67">
        <f t="shared" si="0"/>
        <v>3080</v>
      </c>
      <c r="G11" s="68">
        <v>25900</v>
      </c>
      <c r="H11" s="69">
        <v>22820</v>
      </c>
      <c r="I11" s="77">
        <f t="shared" ref="I11:I24" si="2">G11-H11</f>
        <v>3080</v>
      </c>
      <c r="J11" s="68">
        <v>0</v>
      </c>
      <c r="K11" s="69">
        <v>0</v>
      </c>
      <c r="L11" s="77">
        <f t="shared" ref="L11:L24" si="3">J11-K11</f>
        <v>0</v>
      </c>
      <c r="M11" s="68">
        <v>0</v>
      </c>
      <c r="N11" s="69">
        <v>0</v>
      </c>
      <c r="O11" s="77">
        <f t="shared" ref="O11:O24" si="4">M11-N11</f>
        <v>0</v>
      </c>
      <c r="P11" s="68">
        <v>0</v>
      </c>
      <c r="Q11" s="69">
        <v>0</v>
      </c>
      <c r="R11" s="77">
        <f t="shared" ref="R11:R24" si="5">P11-Q11</f>
        <v>0</v>
      </c>
      <c r="S11" s="71"/>
      <c r="T11" s="71"/>
      <c r="V11" s="71"/>
      <c r="W11" s="71"/>
      <c r="X11" s="71"/>
    </row>
    <row r="12" spans="1:25" ht="18.75" customHeight="1" x14ac:dyDescent="0.2">
      <c r="A12" s="72">
        <v>2230</v>
      </c>
      <c r="B12" s="73" t="s">
        <v>56</v>
      </c>
      <c r="C12" s="74"/>
      <c r="D12" s="75">
        <f t="shared" si="1"/>
        <v>0</v>
      </c>
      <c r="E12" s="76">
        <f t="shared" si="1"/>
        <v>0</v>
      </c>
      <c r="F12" s="67">
        <f t="shared" si="0"/>
        <v>0</v>
      </c>
      <c r="G12" s="68">
        <v>0</v>
      </c>
      <c r="H12" s="69">
        <v>0</v>
      </c>
      <c r="I12" s="77">
        <f t="shared" si="2"/>
        <v>0</v>
      </c>
      <c r="J12" s="68">
        <v>0</v>
      </c>
      <c r="K12" s="69">
        <v>0</v>
      </c>
      <c r="L12" s="77">
        <f t="shared" si="3"/>
        <v>0</v>
      </c>
      <c r="M12" s="68">
        <v>0</v>
      </c>
      <c r="N12" s="69">
        <v>0</v>
      </c>
      <c r="O12" s="77">
        <f t="shared" si="4"/>
        <v>0</v>
      </c>
      <c r="P12" s="68">
        <v>0</v>
      </c>
      <c r="Q12" s="69">
        <v>0</v>
      </c>
      <c r="R12" s="77">
        <f t="shared" si="5"/>
        <v>0</v>
      </c>
      <c r="S12" s="71"/>
      <c r="T12" s="71"/>
      <c r="V12" s="71"/>
      <c r="W12" s="71"/>
      <c r="X12" s="71"/>
    </row>
    <row r="13" spans="1:25" ht="18.75" customHeight="1" x14ac:dyDescent="0.2">
      <c r="A13" s="72">
        <v>2240</v>
      </c>
      <c r="B13" s="73" t="s">
        <v>13</v>
      </c>
      <c r="C13" s="74"/>
      <c r="D13" s="75">
        <f t="shared" si="1"/>
        <v>30200</v>
      </c>
      <c r="E13" s="76">
        <f t="shared" si="1"/>
        <v>20986</v>
      </c>
      <c r="F13" s="67">
        <f t="shared" si="0"/>
        <v>9214</v>
      </c>
      <c r="G13" s="68">
        <v>30200</v>
      </c>
      <c r="H13" s="69">
        <v>20986</v>
      </c>
      <c r="I13" s="77">
        <f t="shared" si="2"/>
        <v>9214</v>
      </c>
      <c r="J13" s="68">
        <v>0</v>
      </c>
      <c r="K13" s="69">
        <v>0</v>
      </c>
      <c r="L13" s="77">
        <f t="shared" si="3"/>
        <v>0</v>
      </c>
      <c r="M13" s="68">
        <v>0</v>
      </c>
      <c r="N13" s="69">
        <v>0</v>
      </c>
      <c r="O13" s="77">
        <f t="shared" si="4"/>
        <v>0</v>
      </c>
      <c r="P13" s="68">
        <v>0</v>
      </c>
      <c r="Q13" s="69">
        <v>0</v>
      </c>
      <c r="R13" s="77">
        <f t="shared" si="5"/>
        <v>0</v>
      </c>
      <c r="S13" s="71"/>
      <c r="T13" s="71"/>
      <c r="V13" s="71"/>
      <c r="W13" s="71"/>
      <c r="X13" s="71"/>
    </row>
    <row r="14" spans="1:25" ht="18.75" customHeight="1" x14ac:dyDescent="0.2">
      <c r="A14" s="72">
        <v>2250</v>
      </c>
      <c r="B14" s="73" t="s">
        <v>57</v>
      </c>
      <c r="C14" s="74"/>
      <c r="D14" s="75">
        <f t="shared" si="1"/>
        <v>10000</v>
      </c>
      <c r="E14" s="76">
        <f t="shared" si="1"/>
        <v>8367</v>
      </c>
      <c r="F14" s="67">
        <f t="shared" si="0"/>
        <v>1633</v>
      </c>
      <c r="G14" s="68">
        <v>10000</v>
      </c>
      <c r="H14" s="69">
        <v>8367</v>
      </c>
      <c r="I14" s="77">
        <f t="shared" si="2"/>
        <v>1633</v>
      </c>
      <c r="J14" s="68">
        <v>0</v>
      </c>
      <c r="K14" s="69">
        <v>0</v>
      </c>
      <c r="L14" s="77">
        <f t="shared" si="3"/>
        <v>0</v>
      </c>
      <c r="M14" s="68">
        <v>0</v>
      </c>
      <c r="N14" s="69">
        <v>0</v>
      </c>
      <c r="O14" s="77">
        <f t="shared" si="4"/>
        <v>0</v>
      </c>
      <c r="P14" s="68">
        <v>0</v>
      </c>
      <c r="Q14" s="69">
        <v>0</v>
      </c>
      <c r="R14" s="77">
        <f t="shared" si="5"/>
        <v>0</v>
      </c>
      <c r="S14" s="71"/>
      <c r="T14" s="71"/>
      <c r="V14" s="71"/>
      <c r="W14" s="71"/>
      <c r="X14" s="71"/>
    </row>
    <row r="15" spans="1:25" ht="18.75" customHeight="1" x14ac:dyDescent="0.2">
      <c r="A15" s="72">
        <v>2271</v>
      </c>
      <c r="B15" s="73" t="s">
        <v>58</v>
      </c>
      <c r="C15" s="74"/>
      <c r="D15" s="75">
        <f t="shared" si="1"/>
        <v>136400</v>
      </c>
      <c r="E15" s="76">
        <f t="shared" si="1"/>
        <v>70081.649999999994</v>
      </c>
      <c r="F15" s="67">
        <f t="shared" si="0"/>
        <v>66318.350000000006</v>
      </c>
      <c r="G15" s="68">
        <v>136400</v>
      </c>
      <c r="H15" s="69">
        <v>70081.649999999994</v>
      </c>
      <c r="I15" s="77">
        <f t="shared" si="2"/>
        <v>66318.350000000006</v>
      </c>
      <c r="J15" s="68">
        <v>0</v>
      </c>
      <c r="K15" s="69">
        <v>0</v>
      </c>
      <c r="L15" s="77">
        <f t="shared" si="3"/>
        <v>0</v>
      </c>
      <c r="M15" s="68">
        <v>0</v>
      </c>
      <c r="N15" s="69">
        <v>0</v>
      </c>
      <c r="O15" s="77">
        <f t="shared" si="4"/>
        <v>0</v>
      </c>
      <c r="P15" s="68">
        <v>0</v>
      </c>
      <c r="Q15" s="69">
        <v>0</v>
      </c>
      <c r="R15" s="77">
        <f t="shared" si="5"/>
        <v>0</v>
      </c>
      <c r="S15" s="71"/>
      <c r="T15" s="71"/>
      <c r="V15" s="71"/>
      <c r="W15" s="71"/>
      <c r="X15" s="71"/>
    </row>
    <row r="16" spans="1:25" ht="18.75" customHeight="1" x14ac:dyDescent="0.2">
      <c r="A16" s="72">
        <v>2272</v>
      </c>
      <c r="B16" s="73" t="s">
        <v>59</v>
      </c>
      <c r="C16" s="74"/>
      <c r="D16" s="75">
        <f t="shared" si="1"/>
        <v>3800</v>
      </c>
      <c r="E16" s="76">
        <f t="shared" si="1"/>
        <v>1458.35</v>
      </c>
      <c r="F16" s="67">
        <f t="shared" si="0"/>
        <v>2341.65</v>
      </c>
      <c r="G16" s="68">
        <v>3800</v>
      </c>
      <c r="H16" s="69">
        <v>1458.35</v>
      </c>
      <c r="I16" s="77">
        <f t="shared" si="2"/>
        <v>2341.65</v>
      </c>
      <c r="J16" s="68">
        <v>0</v>
      </c>
      <c r="K16" s="69">
        <v>0</v>
      </c>
      <c r="L16" s="77">
        <f t="shared" si="3"/>
        <v>0</v>
      </c>
      <c r="M16" s="68">
        <v>0</v>
      </c>
      <c r="N16" s="69">
        <v>0</v>
      </c>
      <c r="O16" s="77">
        <f t="shared" si="4"/>
        <v>0</v>
      </c>
      <c r="P16" s="68">
        <v>0</v>
      </c>
      <c r="Q16" s="69">
        <v>0</v>
      </c>
      <c r="R16" s="77">
        <f t="shared" si="5"/>
        <v>0</v>
      </c>
      <c r="S16" s="71"/>
      <c r="T16" s="71"/>
      <c r="V16" s="71"/>
      <c r="W16" s="71"/>
      <c r="X16" s="71"/>
    </row>
    <row r="17" spans="1:24" ht="18.75" customHeight="1" x14ac:dyDescent="0.2">
      <c r="A17" s="72">
        <v>2273</v>
      </c>
      <c r="B17" s="73" t="s">
        <v>60</v>
      </c>
      <c r="C17" s="74"/>
      <c r="D17" s="75">
        <f t="shared" si="1"/>
        <v>37100</v>
      </c>
      <c r="E17" s="76">
        <f t="shared" si="1"/>
        <v>17575.509999999998</v>
      </c>
      <c r="F17" s="67">
        <f t="shared" si="0"/>
        <v>19524.490000000002</v>
      </c>
      <c r="G17" s="68">
        <v>37100</v>
      </c>
      <c r="H17" s="69">
        <v>17575.509999999998</v>
      </c>
      <c r="I17" s="77">
        <f t="shared" si="2"/>
        <v>19524.490000000002</v>
      </c>
      <c r="J17" s="68">
        <v>0</v>
      </c>
      <c r="K17" s="69">
        <v>0</v>
      </c>
      <c r="L17" s="77">
        <f t="shared" si="3"/>
        <v>0</v>
      </c>
      <c r="M17" s="68">
        <v>0</v>
      </c>
      <c r="N17" s="69">
        <v>0</v>
      </c>
      <c r="O17" s="77">
        <f t="shared" si="4"/>
        <v>0</v>
      </c>
      <c r="P17" s="68">
        <v>0</v>
      </c>
      <c r="Q17" s="69">
        <v>0</v>
      </c>
      <c r="R17" s="77">
        <f t="shared" si="5"/>
        <v>0</v>
      </c>
      <c r="S17" s="71"/>
      <c r="T17" s="71"/>
      <c r="V17" s="71"/>
      <c r="W17" s="71"/>
      <c r="X17" s="71"/>
    </row>
    <row r="18" spans="1:24" ht="18.75" customHeight="1" x14ac:dyDescent="0.2">
      <c r="A18" s="72">
        <v>2274</v>
      </c>
      <c r="B18" s="73" t="s">
        <v>61</v>
      </c>
      <c r="C18" s="74"/>
      <c r="D18" s="75">
        <f t="shared" si="1"/>
        <v>0</v>
      </c>
      <c r="E18" s="76">
        <f t="shared" si="1"/>
        <v>0</v>
      </c>
      <c r="F18" s="67">
        <f t="shared" si="0"/>
        <v>0</v>
      </c>
      <c r="G18" s="68">
        <v>0</v>
      </c>
      <c r="H18" s="69">
        <v>0</v>
      </c>
      <c r="I18" s="77">
        <f t="shared" si="2"/>
        <v>0</v>
      </c>
      <c r="J18" s="68">
        <v>0</v>
      </c>
      <c r="K18" s="69">
        <v>0</v>
      </c>
      <c r="L18" s="77">
        <f t="shared" si="3"/>
        <v>0</v>
      </c>
      <c r="M18" s="68">
        <v>0</v>
      </c>
      <c r="N18" s="69">
        <v>0</v>
      </c>
      <c r="O18" s="77">
        <f t="shared" si="4"/>
        <v>0</v>
      </c>
      <c r="P18" s="68">
        <v>0</v>
      </c>
      <c r="Q18" s="69">
        <v>0</v>
      </c>
      <c r="R18" s="77">
        <f t="shared" si="5"/>
        <v>0</v>
      </c>
      <c r="S18" s="71"/>
      <c r="T18" s="71"/>
      <c r="V18" s="71"/>
      <c r="W18" s="71"/>
      <c r="X18" s="71"/>
    </row>
    <row r="19" spans="1:24" ht="18.75" customHeight="1" x14ac:dyDescent="0.2">
      <c r="A19" s="72">
        <v>2275</v>
      </c>
      <c r="B19" s="73" t="s">
        <v>62</v>
      </c>
      <c r="C19" s="74"/>
      <c r="D19" s="75">
        <f>G19+J19+M19+P19</f>
        <v>0</v>
      </c>
      <c r="E19" s="76">
        <f t="shared" si="1"/>
        <v>0</v>
      </c>
      <c r="F19" s="67">
        <f t="shared" si="0"/>
        <v>0</v>
      </c>
      <c r="G19" s="68">
        <v>0</v>
      </c>
      <c r="H19" s="69">
        <v>0</v>
      </c>
      <c r="I19" s="77">
        <f t="shared" si="2"/>
        <v>0</v>
      </c>
      <c r="J19" s="68">
        <v>0</v>
      </c>
      <c r="K19" s="69">
        <v>0</v>
      </c>
      <c r="L19" s="77">
        <f t="shared" si="3"/>
        <v>0</v>
      </c>
      <c r="M19" s="68">
        <v>0</v>
      </c>
      <c r="N19" s="69">
        <v>0</v>
      </c>
      <c r="O19" s="77">
        <f t="shared" si="4"/>
        <v>0</v>
      </c>
      <c r="P19" s="68">
        <v>0</v>
      </c>
      <c r="Q19" s="69">
        <v>0</v>
      </c>
      <c r="R19" s="77">
        <f t="shared" si="5"/>
        <v>0</v>
      </c>
      <c r="S19" s="71"/>
      <c r="T19" s="71"/>
      <c r="V19" s="71"/>
      <c r="W19" s="71"/>
      <c r="X19" s="71"/>
    </row>
    <row r="20" spans="1:24" ht="18.75" customHeight="1" x14ac:dyDescent="0.2">
      <c r="A20" s="72">
        <v>2282</v>
      </c>
      <c r="B20" s="78" t="s">
        <v>63</v>
      </c>
      <c r="C20" s="78"/>
      <c r="D20" s="75">
        <f t="shared" si="1"/>
        <v>5000</v>
      </c>
      <c r="E20" s="76">
        <f t="shared" si="1"/>
        <v>0</v>
      </c>
      <c r="F20" s="67">
        <f t="shared" si="0"/>
        <v>5000</v>
      </c>
      <c r="G20" s="68">
        <v>5000</v>
      </c>
      <c r="H20" s="69">
        <v>0</v>
      </c>
      <c r="I20" s="77">
        <f t="shared" si="2"/>
        <v>5000</v>
      </c>
      <c r="J20" s="68">
        <v>0</v>
      </c>
      <c r="K20" s="69">
        <v>0</v>
      </c>
      <c r="L20" s="77">
        <f t="shared" si="3"/>
        <v>0</v>
      </c>
      <c r="M20" s="68">
        <v>0</v>
      </c>
      <c r="N20" s="69">
        <v>0</v>
      </c>
      <c r="O20" s="77">
        <f t="shared" si="4"/>
        <v>0</v>
      </c>
      <c r="P20" s="68">
        <v>0</v>
      </c>
      <c r="Q20" s="69">
        <v>0</v>
      </c>
      <c r="R20" s="77">
        <f t="shared" si="5"/>
        <v>0</v>
      </c>
      <c r="S20" s="71"/>
      <c r="T20" s="71"/>
      <c r="V20" s="71"/>
      <c r="W20" s="71"/>
      <c r="X20" s="71"/>
    </row>
    <row r="21" spans="1:24" ht="18.75" customHeight="1" x14ac:dyDescent="0.2">
      <c r="A21" s="72">
        <v>2730</v>
      </c>
      <c r="B21" s="73" t="s">
        <v>64</v>
      </c>
      <c r="C21" s="74"/>
      <c r="D21" s="75">
        <f>G21+J21+M21+P21</f>
        <v>0</v>
      </c>
      <c r="E21" s="76">
        <f t="shared" si="1"/>
        <v>0</v>
      </c>
      <c r="F21" s="67">
        <f t="shared" si="0"/>
        <v>0</v>
      </c>
      <c r="G21" s="68">
        <v>0</v>
      </c>
      <c r="H21" s="69">
        <v>0</v>
      </c>
      <c r="I21" s="77">
        <f t="shared" si="2"/>
        <v>0</v>
      </c>
      <c r="J21" s="68">
        <v>0</v>
      </c>
      <c r="K21" s="69">
        <v>0</v>
      </c>
      <c r="L21" s="77">
        <f t="shared" si="3"/>
        <v>0</v>
      </c>
      <c r="M21" s="68">
        <v>0</v>
      </c>
      <c r="N21" s="69">
        <v>0</v>
      </c>
      <c r="O21" s="77">
        <f t="shared" si="4"/>
        <v>0</v>
      </c>
      <c r="P21" s="68">
        <v>0</v>
      </c>
      <c r="Q21" s="69">
        <v>0</v>
      </c>
      <c r="R21" s="77">
        <f t="shared" si="5"/>
        <v>0</v>
      </c>
      <c r="S21" s="71"/>
      <c r="T21" s="71"/>
      <c r="V21" s="71"/>
      <c r="W21" s="71"/>
      <c r="X21" s="71"/>
    </row>
    <row r="22" spans="1:24" ht="18.75" customHeight="1" x14ac:dyDescent="0.2">
      <c r="A22" s="72">
        <v>2800</v>
      </c>
      <c r="B22" s="73" t="s">
        <v>65</v>
      </c>
      <c r="C22" s="74"/>
      <c r="D22" s="75">
        <f t="shared" si="1"/>
        <v>0</v>
      </c>
      <c r="E22" s="76">
        <f t="shared" si="1"/>
        <v>0</v>
      </c>
      <c r="F22" s="67">
        <f t="shared" si="0"/>
        <v>0</v>
      </c>
      <c r="G22" s="68">
        <v>0</v>
      </c>
      <c r="H22" s="69">
        <v>0</v>
      </c>
      <c r="I22" s="77">
        <f t="shared" si="2"/>
        <v>0</v>
      </c>
      <c r="J22" s="68">
        <v>0</v>
      </c>
      <c r="K22" s="69">
        <v>0</v>
      </c>
      <c r="L22" s="77">
        <f t="shared" si="3"/>
        <v>0</v>
      </c>
      <c r="M22" s="68">
        <v>0</v>
      </c>
      <c r="N22" s="69">
        <v>0</v>
      </c>
      <c r="O22" s="77">
        <f t="shared" si="4"/>
        <v>0</v>
      </c>
      <c r="P22" s="68">
        <v>0</v>
      </c>
      <c r="Q22" s="69">
        <v>0</v>
      </c>
      <c r="R22" s="77">
        <f t="shared" si="5"/>
        <v>0</v>
      </c>
      <c r="S22" s="71"/>
      <c r="T22" s="71"/>
      <c r="V22" s="71"/>
      <c r="W22" s="71"/>
      <c r="X22" s="71"/>
    </row>
    <row r="23" spans="1:24" ht="18.75" customHeight="1" x14ac:dyDescent="0.2">
      <c r="A23" s="72">
        <v>3110</v>
      </c>
      <c r="B23" s="73" t="s">
        <v>66</v>
      </c>
      <c r="C23" s="74"/>
      <c r="D23" s="75">
        <f t="shared" si="1"/>
        <v>0</v>
      </c>
      <c r="E23" s="76">
        <f t="shared" si="1"/>
        <v>0</v>
      </c>
      <c r="F23" s="67">
        <f t="shared" si="0"/>
        <v>0</v>
      </c>
      <c r="G23" s="68">
        <v>0</v>
      </c>
      <c r="H23" s="69">
        <v>0</v>
      </c>
      <c r="I23" s="77">
        <f t="shared" si="2"/>
        <v>0</v>
      </c>
      <c r="J23" s="68">
        <v>0</v>
      </c>
      <c r="K23" s="69">
        <v>0</v>
      </c>
      <c r="L23" s="77">
        <f t="shared" si="3"/>
        <v>0</v>
      </c>
      <c r="M23" s="68">
        <v>0</v>
      </c>
      <c r="N23" s="69">
        <v>0</v>
      </c>
      <c r="O23" s="77">
        <f t="shared" si="4"/>
        <v>0</v>
      </c>
      <c r="P23" s="68">
        <v>0</v>
      </c>
      <c r="Q23" s="69">
        <v>0</v>
      </c>
      <c r="R23" s="77">
        <f t="shared" si="5"/>
        <v>0</v>
      </c>
      <c r="S23" s="71"/>
      <c r="T23" s="71"/>
      <c r="V23" s="71"/>
      <c r="W23" s="71"/>
      <c r="X23" s="71"/>
    </row>
    <row r="24" spans="1:24" ht="18.75" customHeight="1" x14ac:dyDescent="0.2">
      <c r="A24" s="79">
        <v>3132</v>
      </c>
      <c r="B24" s="80" t="s">
        <v>67</v>
      </c>
      <c r="C24" s="81"/>
      <c r="D24" s="75">
        <f t="shared" si="1"/>
        <v>0</v>
      </c>
      <c r="E24" s="76">
        <f t="shared" si="1"/>
        <v>0</v>
      </c>
      <c r="F24" s="67">
        <f t="shared" si="0"/>
        <v>0</v>
      </c>
      <c r="G24" s="68">
        <v>0</v>
      </c>
      <c r="H24" s="69">
        <v>0</v>
      </c>
      <c r="I24" s="77">
        <f t="shared" si="2"/>
        <v>0</v>
      </c>
      <c r="J24" s="68">
        <v>0</v>
      </c>
      <c r="K24" s="69">
        <v>0</v>
      </c>
      <c r="L24" s="77">
        <f t="shared" si="3"/>
        <v>0</v>
      </c>
      <c r="M24" s="68">
        <v>0</v>
      </c>
      <c r="N24" s="69">
        <v>0</v>
      </c>
      <c r="O24" s="77">
        <f t="shared" si="4"/>
        <v>0</v>
      </c>
      <c r="P24" s="68">
        <v>0</v>
      </c>
      <c r="Q24" s="69">
        <v>0</v>
      </c>
      <c r="R24" s="77">
        <f t="shared" si="5"/>
        <v>0</v>
      </c>
      <c r="S24" s="71"/>
      <c r="T24" s="71"/>
      <c r="V24" s="71"/>
      <c r="W24" s="71"/>
      <c r="X24" s="71"/>
    </row>
    <row r="25" spans="1:24" ht="18.75" customHeight="1" thickBot="1" x14ac:dyDescent="0.25">
      <c r="A25" s="79">
        <v>3142</v>
      </c>
      <c r="B25" s="82" t="s">
        <v>68</v>
      </c>
      <c r="C25" s="82"/>
      <c r="D25" s="75">
        <f t="shared" si="1"/>
        <v>0</v>
      </c>
      <c r="E25" s="83">
        <f t="shared" si="1"/>
        <v>0</v>
      </c>
      <c r="F25" s="67">
        <f t="shared" si="0"/>
        <v>0</v>
      </c>
      <c r="G25" s="68">
        <v>0</v>
      </c>
      <c r="H25" s="69">
        <v>0</v>
      </c>
      <c r="I25" s="84">
        <f>G25-H25</f>
        <v>0</v>
      </c>
      <c r="J25" s="68">
        <v>0</v>
      </c>
      <c r="K25" s="69">
        <v>0</v>
      </c>
      <c r="L25" s="84">
        <f>J25-K25</f>
        <v>0</v>
      </c>
      <c r="M25" s="68">
        <v>0</v>
      </c>
      <c r="N25" s="69">
        <v>0</v>
      </c>
      <c r="O25" s="84">
        <f>M25-N25</f>
        <v>0</v>
      </c>
      <c r="P25" s="68">
        <v>0</v>
      </c>
      <c r="Q25" s="69">
        <v>0</v>
      </c>
      <c r="R25" s="84">
        <f>P25-Q25</f>
        <v>0</v>
      </c>
      <c r="S25" s="71"/>
      <c r="T25" s="71"/>
      <c r="V25" s="71"/>
      <c r="W25" s="71"/>
      <c r="X25" s="71"/>
    </row>
    <row r="26" spans="1:24" ht="36.75" customHeight="1" thickBot="1" x14ac:dyDescent="0.25">
      <c r="A26" s="85" t="s">
        <v>69</v>
      </c>
      <c r="B26" s="86"/>
      <c r="C26" s="87"/>
      <c r="D26" s="88">
        <f t="shared" ref="D26:R26" si="6">SUM(D9:D25)</f>
        <v>1501700</v>
      </c>
      <c r="E26" s="89">
        <f t="shared" si="6"/>
        <v>1023399.55</v>
      </c>
      <c r="F26" s="90">
        <f t="shared" si="6"/>
        <v>478300.44999999995</v>
      </c>
      <c r="G26" s="88">
        <f t="shared" si="6"/>
        <v>1501700</v>
      </c>
      <c r="H26" s="89">
        <f t="shared" si="6"/>
        <v>1023399.55</v>
      </c>
      <c r="I26" s="90">
        <f t="shared" si="6"/>
        <v>478300.44999999995</v>
      </c>
      <c r="J26" s="88">
        <f t="shared" si="6"/>
        <v>0</v>
      </c>
      <c r="K26" s="89">
        <f t="shared" si="6"/>
        <v>0</v>
      </c>
      <c r="L26" s="90">
        <f t="shared" si="6"/>
        <v>0</v>
      </c>
      <c r="M26" s="88">
        <f t="shared" si="6"/>
        <v>0</v>
      </c>
      <c r="N26" s="89">
        <f t="shared" si="6"/>
        <v>0</v>
      </c>
      <c r="O26" s="90">
        <f t="shared" si="6"/>
        <v>0</v>
      </c>
      <c r="P26" s="88">
        <f t="shared" si="6"/>
        <v>0</v>
      </c>
      <c r="Q26" s="89">
        <f t="shared" si="6"/>
        <v>0</v>
      </c>
      <c r="R26" s="90">
        <f t="shared" si="6"/>
        <v>0</v>
      </c>
      <c r="S26" s="71"/>
      <c r="T26" s="71"/>
      <c r="V26" s="71"/>
      <c r="W26" s="71"/>
      <c r="X26" s="71"/>
    </row>
  </sheetData>
  <sheetProtection sheet="1" objects="1" scenarios="1"/>
  <mergeCells count="28">
    <mergeCell ref="A26:C26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2:R3"/>
    <mergeCell ref="A4:R4"/>
    <mergeCell ref="A6:A7"/>
    <mergeCell ref="B6:C7"/>
    <mergeCell ref="D6:F6"/>
    <mergeCell ref="G6:I6"/>
    <mergeCell ref="J6:L6"/>
    <mergeCell ref="M6:O6"/>
    <mergeCell ref="P6:R6"/>
  </mergeCells>
  <pageMargins left="0.78740157480314965" right="0.39370078740157483" top="1.3779527559055118" bottom="0.98425196850393704" header="0.51181102362204722" footer="0.51181102362204722"/>
  <pageSetup paperSize="9" scale="54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A1F11-3BA5-44F4-8956-E66BEA3DE0C8}">
  <sheetPr codeName="Лист2">
    <pageSetUpPr fitToPage="1"/>
  </sheetPr>
  <dimension ref="A1:O106"/>
  <sheetViews>
    <sheetView zoomScale="91" zoomScaleNormal="91" workbookViewId="0">
      <selection sqref="A1:D1"/>
    </sheetView>
  </sheetViews>
  <sheetFormatPr defaultRowHeight="18.75" outlineLevelRow="1" outlineLevelCol="1" x14ac:dyDescent="0.3"/>
  <cols>
    <col min="1" max="1" width="10.5703125" style="2" customWidth="1"/>
    <col min="2" max="2" width="63.85546875" style="2" customWidth="1"/>
    <col min="3" max="3" width="21" style="3" customWidth="1"/>
    <col min="4" max="4" width="23.85546875" style="3" customWidth="1"/>
    <col min="5" max="5" width="15.140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ЦПРПП!A4</f>
        <v>за 9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ЦПРПП!H11</f>
        <v>22820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SUM(D6:D32)</f>
        <v>22820</v>
      </c>
      <c r="E5" s="8" t="b">
        <f>D4=D5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3000+10000+2000+2700+2000</f>
        <v>19700</v>
      </c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SUM(C9:C10)</f>
        <v>0</v>
      </c>
      <c r="D8" s="13"/>
      <c r="E8" s="17">
        <f>D7-C8</f>
        <v>0</v>
      </c>
    </row>
    <row r="9" spans="1:15" hidden="1" collapsed="1" x14ac:dyDescent="0.3">
      <c r="A9" s="11"/>
      <c r="B9" s="18"/>
      <c r="C9" s="19"/>
      <c r="D9" s="19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9"/>
      <c r="D10" s="19"/>
      <c r="E10" s="8"/>
      <c r="F10" s="8"/>
      <c r="G10" s="8"/>
      <c r="I10" s="8"/>
      <c r="J10" s="8"/>
      <c r="K10" s="8"/>
      <c r="M10" s="8"/>
      <c r="N10" s="8"/>
      <c r="O10" s="8"/>
    </row>
    <row r="11" spans="1:15" ht="16.5" hidden="1" customHeight="1" x14ac:dyDescent="0.3">
      <c r="A11" s="11">
        <v>2210.3000000000002</v>
      </c>
      <c r="B11" s="12" t="s">
        <v>5</v>
      </c>
      <c r="C11" s="12"/>
      <c r="D11" s="13"/>
      <c r="E11" s="8"/>
      <c r="F11" s="8"/>
      <c r="G11" s="8"/>
      <c r="I11" s="8"/>
      <c r="J11" s="8"/>
      <c r="K11" s="8"/>
      <c r="M11" s="8"/>
      <c r="N11" s="8"/>
      <c r="O11" s="8"/>
    </row>
    <row r="12" spans="1:15" x14ac:dyDescent="0.3">
      <c r="A12" s="11">
        <v>2210.5</v>
      </c>
      <c r="B12" s="12" t="s">
        <v>6</v>
      </c>
      <c r="C12" s="12"/>
      <c r="D12" s="13">
        <v>670</v>
      </c>
      <c r="E12" s="8"/>
      <c r="F12" s="8"/>
      <c r="G12" s="8"/>
      <c r="I12" s="8"/>
      <c r="J12" s="8"/>
      <c r="K12" s="8"/>
      <c r="M12" s="8"/>
      <c r="N12" s="8"/>
      <c r="O12" s="8"/>
    </row>
    <row r="13" spans="1:15" ht="26.25" hidden="1" customHeight="1" outlineLevel="1" x14ac:dyDescent="0.3">
      <c r="A13" s="14"/>
      <c r="B13" s="15"/>
      <c r="C13" s="16">
        <f>SUM(C14:C16)</f>
        <v>670</v>
      </c>
      <c r="D13" s="19"/>
      <c r="E13" s="17">
        <f>D12-C13</f>
        <v>0</v>
      </c>
    </row>
    <row r="14" spans="1:15" collapsed="1" x14ac:dyDescent="0.3">
      <c r="A14" s="11"/>
      <c r="B14" s="18" t="s">
        <v>7</v>
      </c>
      <c r="C14" s="19">
        <f>120+550</f>
        <v>670</v>
      </c>
      <c r="D14" s="19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18"/>
      <c r="C15" s="19"/>
      <c r="D15" s="19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18"/>
      <c r="C16" s="19"/>
      <c r="D16" s="19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2210.6</v>
      </c>
      <c r="B17" s="12" t="s">
        <v>8</v>
      </c>
      <c r="C17" s="12"/>
      <c r="D17" s="13">
        <v>2450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x14ac:dyDescent="0.3">
      <c r="A18" s="11">
        <v>2210.6999999999998</v>
      </c>
      <c r="B18" s="12" t="s">
        <v>9</v>
      </c>
      <c r="C18" s="12"/>
      <c r="D18" s="13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outlineLevel="1" x14ac:dyDescent="0.3">
      <c r="A19" s="14"/>
      <c r="B19" s="15"/>
      <c r="C19" s="16"/>
      <c r="D19" s="19"/>
      <c r="E19" s="17"/>
    </row>
    <row r="20" spans="1:15" hidden="1" collapsed="1" x14ac:dyDescent="0.3">
      <c r="A20" s="11"/>
      <c r="B20" s="18"/>
      <c r="C20" s="19"/>
      <c r="D20" s="19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18"/>
      <c r="C21" s="19"/>
      <c r="D21" s="19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18"/>
      <c r="C22" s="19"/>
      <c r="D22" s="19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18"/>
      <c r="C23" s="19"/>
      <c r="D23" s="19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18"/>
      <c r="C24" s="19"/>
      <c r="D24" s="19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18"/>
      <c r="C25" s="19"/>
      <c r="D25" s="19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9"/>
      <c r="D26" s="19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>
        <v>2210.9</v>
      </c>
      <c r="B27" s="12" t="s">
        <v>10</v>
      </c>
      <c r="C27" s="12"/>
      <c r="D27" s="13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outlineLevel="1" x14ac:dyDescent="0.3">
      <c r="A28" s="14"/>
      <c r="B28" s="15"/>
      <c r="C28" s="16">
        <f>SUM(C29:C31)</f>
        <v>0</v>
      </c>
      <c r="D28" s="19"/>
      <c r="E28" s="17">
        <f>D27-C28</f>
        <v>0</v>
      </c>
    </row>
    <row r="29" spans="1:15" hidden="1" collapsed="1" x14ac:dyDescent="0.3">
      <c r="A29" s="11"/>
      <c r="B29" s="20"/>
      <c r="C29" s="19"/>
      <c r="D29" s="19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9"/>
      <c r="D30" s="19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9"/>
      <c r="D31" s="19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>
        <v>2211.9</v>
      </c>
      <c r="B32" s="12" t="s">
        <v>11</v>
      </c>
      <c r="C32" s="12"/>
      <c r="D32" s="13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outlineLevel="1" x14ac:dyDescent="0.3">
      <c r="A33" s="14"/>
      <c r="B33" s="15"/>
      <c r="C33" s="16">
        <f>SUM(C34:C37)</f>
        <v>0</v>
      </c>
      <c r="D33" s="19"/>
      <c r="E33" s="17">
        <f>D32-C33</f>
        <v>0</v>
      </c>
    </row>
    <row r="34" spans="1:15" hidden="1" collapsed="1" x14ac:dyDescent="0.3">
      <c r="A34" s="11"/>
      <c r="B34" s="20"/>
      <c r="C34" s="19"/>
      <c r="D34" s="19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9"/>
      <c r="D35" s="19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20"/>
      <c r="C36" s="19"/>
      <c r="D36" s="19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8"/>
      <c r="B37" s="21"/>
      <c r="D37" s="3" t="b">
        <f>D4=D5</f>
        <v>1</v>
      </c>
      <c r="E37" s="8"/>
      <c r="F37" s="8"/>
      <c r="G37" s="8"/>
      <c r="I37" s="8"/>
      <c r="J37" s="8"/>
      <c r="K37" s="8"/>
      <c r="M37" s="8"/>
      <c r="N37" s="8"/>
      <c r="O37" s="8"/>
    </row>
    <row r="38" spans="1:15" collapsed="1" x14ac:dyDescent="0.3">
      <c r="A38" s="8"/>
      <c r="B38" s="21"/>
      <c r="D38" s="22" t="s">
        <v>12</v>
      </c>
      <c r="E38" s="8"/>
      <c r="F38" s="8"/>
      <c r="G38" s="8"/>
      <c r="I38" s="8"/>
      <c r="J38" s="8"/>
      <c r="K38" s="8"/>
      <c r="M38" s="8"/>
      <c r="N38" s="8"/>
      <c r="O38" s="8"/>
    </row>
    <row r="39" spans="1:15" x14ac:dyDescent="0.3">
      <c r="A39" s="8"/>
      <c r="B39" s="8"/>
      <c r="D39" s="22" t="s">
        <v>12</v>
      </c>
      <c r="E39" s="8"/>
      <c r="F39" s="8"/>
      <c r="G39" s="8"/>
      <c r="I39" s="8"/>
      <c r="J39" s="8"/>
      <c r="K39" s="8"/>
      <c r="M39" s="8"/>
      <c r="N39" s="8"/>
      <c r="O39" s="8"/>
    </row>
    <row r="40" spans="1:15" ht="14.25" customHeight="1" x14ac:dyDescent="0.3">
      <c r="D40" s="22" t="s">
        <v>12</v>
      </c>
    </row>
    <row r="41" spans="1:15" ht="39.75" customHeight="1" x14ac:dyDescent="0.3">
      <c r="A41" s="4">
        <v>2240</v>
      </c>
      <c r="B41" s="5" t="s">
        <v>13</v>
      </c>
      <c r="C41" s="5"/>
      <c r="D41" s="6">
        <f>ЦПРПП!H13</f>
        <v>20986</v>
      </c>
      <c r="E41" s="7">
        <f>D42-D41</f>
        <v>0</v>
      </c>
      <c r="F41" s="8"/>
      <c r="G41" s="8"/>
      <c r="I41" s="8"/>
      <c r="J41" s="8"/>
      <c r="K41" s="8"/>
      <c r="M41" s="8"/>
      <c r="N41" s="8"/>
      <c r="O41" s="8"/>
    </row>
    <row r="42" spans="1:15" hidden="1" outlineLevel="1" x14ac:dyDescent="0.3">
      <c r="A42" s="23">
        <v>2240</v>
      </c>
      <c r="B42" s="23"/>
      <c r="C42" s="10"/>
      <c r="D42" s="10">
        <f>SUM(D43:D83)</f>
        <v>20986</v>
      </c>
      <c r="E42" s="8" t="b">
        <f>D41=D42</f>
        <v>1</v>
      </c>
    </row>
    <row r="43" spans="1:15" hidden="1" collapsed="1" x14ac:dyDescent="0.3">
      <c r="A43" s="14">
        <v>2240.1</v>
      </c>
      <c r="B43" s="12" t="s">
        <v>14</v>
      </c>
      <c r="C43" s="12"/>
      <c r="D43" s="13"/>
    </row>
    <row r="44" spans="1:15" hidden="1" x14ac:dyDescent="0.3">
      <c r="A44" s="14">
        <v>2240.1999999999998</v>
      </c>
      <c r="B44" s="24" t="s">
        <v>15</v>
      </c>
      <c r="C44" s="25"/>
      <c r="D44" s="13"/>
    </row>
    <row r="45" spans="1:15" hidden="1" outlineLevel="1" x14ac:dyDescent="0.3">
      <c r="A45" s="14">
        <v>2240.3000000000002</v>
      </c>
      <c r="B45" s="24" t="s">
        <v>16</v>
      </c>
      <c r="C45" s="25"/>
      <c r="D45" s="13"/>
      <c r="E45" s="17"/>
    </row>
    <row r="46" spans="1:15" collapsed="1" x14ac:dyDescent="0.3">
      <c r="A46" s="14"/>
      <c r="B46" s="15"/>
      <c r="C46" s="16">
        <f>SUM(C47:C51)</f>
        <v>0</v>
      </c>
      <c r="D46" s="19"/>
    </row>
    <row r="47" spans="1:15" hidden="1" x14ac:dyDescent="0.3">
      <c r="A47" s="14"/>
      <c r="B47" s="20"/>
      <c r="C47" s="19"/>
      <c r="D47" s="19"/>
    </row>
    <row r="48" spans="1:15" hidden="1" x14ac:dyDescent="0.3">
      <c r="A48" s="14"/>
      <c r="B48" s="20"/>
      <c r="C48" s="19"/>
      <c r="D48" s="19"/>
    </row>
    <row r="49" spans="1:5" hidden="1" x14ac:dyDescent="0.3">
      <c r="A49" s="14"/>
      <c r="B49" s="20"/>
      <c r="C49" s="19"/>
      <c r="D49" s="19"/>
    </row>
    <row r="50" spans="1:5" hidden="1" x14ac:dyDescent="0.3">
      <c r="A50" s="14"/>
      <c r="B50" s="20"/>
      <c r="C50" s="19"/>
      <c r="D50" s="19"/>
    </row>
    <row r="51" spans="1:5" hidden="1" x14ac:dyDescent="0.3">
      <c r="A51" s="14"/>
      <c r="B51" s="14"/>
      <c r="C51" s="19"/>
      <c r="D51" s="19"/>
    </row>
    <row r="52" spans="1:5" hidden="1" x14ac:dyDescent="0.3">
      <c r="A52" s="14">
        <v>2240.4</v>
      </c>
      <c r="B52" s="24" t="s">
        <v>17</v>
      </c>
      <c r="C52" s="25"/>
      <c r="D52" s="13"/>
    </row>
    <row r="53" spans="1:5" hidden="1" outlineLevel="1" x14ac:dyDescent="0.3">
      <c r="A53" s="14">
        <v>2240.5</v>
      </c>
      <c r="B53" s="24" t="s">
        <v>18</v>
      </c>
      <c r="C53" s="25"/>
      <c r="D53" s="13">
        <v>8600</v>
      </c>
    </row>
    <row r="54" spans="1:5" collapsed="1" x14ac:dyDescent="0.3">
      <c r="A54" s="14"/>
      <c r="B54" s="15"/>
      <c r="C54" s="16">
        <f>SUM(C55:C58)</f>
        <v>8600</v>
      </c>
      <c r="D54" s="19"/>
      <c r="E54" s="17">
        <f>D53-C54</f>
        <v>0</v>
      </c>
    </row>
    <row r="55" spans="1:5" x14ac:dyDescent="0.3">
      <c r="A55" s="14"/>
      <c r="B55" s="18" t="s">
        <v>19</v>
      </c>
      <c r="C55" s="19">
        <f>7080+1320+200</f>
        <v>8600</v>
      </c>
      <c r="D55" s="19"/>
    </row>
    <row r="56" spans="1:5" hidden="1" x14ac:dyDescent="0.3">
      <c r="A56" s="14"/>
      <c r="B56" s="18"/>
      <c r="C56" s="19"/>
      <c r="D56" s="19"/>
    </row>
    <row r="57" spans="1:5" hidden="1" x14ac:dyDescent="0.3">
      <c r="A57" s="14"/>
      <c r="B57" s="18"/>
      <c r="C57" s="19"/>
      <c r="D57" s="19"/>
    </row>
    <row r="58" spans="1:5" hidden="1" x14ac:dyDescent="0.3">
      <c r="A58" s="14"/>
      <c r="B58" s="18"/>
      <c r="C58" s="19"/>
      <c r="D58" s="19"/>
    </row>
    <row r="59" spans="1:5" hidden="1" x14ac:dyDescent="0.3">
      <c r="A59" s="14">
        <v>2240.6</v>
      </c>
      <c r="B59" s="24" t="s">
        <v>20</v>
      </c>
      <c r="C59" s="25"/>
      <c r="D59" s="13"/>
    </row>
    <row r="60" spans="1:5" hidden="1" x14ac:dyDescent="0.3">
      <c r="A60" s="14">
        <v>2240.6999999999998</v>
      </c>
      <c r="B60" s="24" t="s">
        <v>21</v>
      </c>
      <c r="C60" s="25"/>
      <c r="D60" s="13"/>
    </row>
    <row r="61" spans="1:5" hidden="1" x14ac:dyDescent="0.3">
      <c r="A61" s="14">
        <v>2240.8000000000002</v>
      </c>
      <c r="B61" s="24" t="s">
        <v>22</v>
      </c>
      <c r="C61" s="25"/>
      <c r="D61" s="13"/>
    </row>
    <row r="62" spans="1:5" hidden="1" x14ac:dyDescent="0.3">
      <c r="A62" s="14">
        <v>2240.9</v>
      </c>
      <c r="B62" s="24" t="s">
        <v>23</v>
      </c>
      <c r="C62" s="25"/>
      <c r="D62" s="13"/>
    </row>
    <row r="63" spans="1:5" hidden="1" x14ac:dyDescent="0.3">
      <c r="A63" s="14">
        <v>2241.1</v>
      </c>
      <c r="B63" s="24" t="s">
        <v>24</v>
      </c>
      <c r="C63" s="25"/>
      <c r="D63" s="13"/>
    </row>
    <row r="64" spans="1:5" hidden="1" x14ac:dyDescent="0.3">
      <c r="A64" s="14">
        <v>2241.1999999999998</v>
      </c>
      <c r="B64" s="24" t="s">
        <v>25</v>
      </c>
      <c r="C64" s="25"/>
      <c r="D64" s="13"/>
    </row>
    <row r="65" spans="1:5" x14ac:dyDescent="0.3">
      <c r="A65" s="14">
        <v>2241.3000000000002</v>
      </c>
      <c r="B65" s="24" t="s">
        <v>26</v>
      </c>
      <c r="C65" s="25"/>
      <c r="D65" s="13">
        <f>170*9</f>
        <v>1530</v>
      </c>
    </row>
    <row r="66" spans="1:5" hidden="1" x14ac:dyDescent="0.3">
      <c r="A66" s="14">
        <v>2241.4</v>
      </c>
      <c r="B66" s="24" t="s">
        <v>27</v>
      </c>
      <c r="C66" s="25"/>
      <c r="D66" s="13"/>
    </row>
    <row r="67" spans="1:5" hidden="1" x14ac:dyDescent="0.3">
      <c r="A67" s="14">
        <v>2241.5</v>
      </c>
      <c r="B67" s="24" t="s">
        <v>28</v>
      </c>
      <c r="C67" s="25"/>
      <c r="D67" s="13"/>
    </row>
    <row r="68" spans="1:5" hidden="1" x14ac:dyDescent="0.3">
      <c r="A68" s="14">
        <v>2241.6</v>
      </c>
      <c r="B68" s="26" t="s">
        <v>29</v>
      </c>
      <c r="C68" s="25"/>
      <c r="D68" s="13"/>
    </row>
    <row r="69" spans="1:5" hidden="1" x14ac:dyDescent="0.3">
      <c r="A69" s="14">
        <v>2241.6999999999998</v>
      </c>
      <c r="B69" s="24" t="s">
        <v>30</v>
      </c>
      <c r="C69" s="25"/>
      <c r="D69" s="13"/>
    </row>
    <row r="70" spans="1:5" x14ac:dyDescent="0.3">
      <c r="A70" s="14">
        <v>2241.9</v>
      </c>
      <c r="B70" s="24" t="s">
        <v>31</v>
      </c>
      <c r="C70" s="25"/>
      <c r="D70" s="13">
        <v>10856</v>
      </c>
    </row>
    <row r="71" spans="1:5" x14ac:dyDescent="0.3">
      <c r="A71" s="14"/>
      <c r="B71" s="15"/>
      <c r="C71" s="16">
        <f>SUM(C72:C85)</f>
        <v>10856</v>
      </c>
      <c r="D71" s="27"/>
      <c r="E71" s="17">
        <f>D70-C71</f>
        <v>0</v>
      </c>
    </row>
    <row r="72" spans="1:5" x14ac:dyDescent="0.3">
      <c r="A72" s="14"/>
      <c r="B72" s="20" t="s">
        <v>32</v>
      </c>
      <c r="C72" s="19">
        <f>720+480+800+320</f>
        <v>2320</v>
      </c>
      <c r="D72" s="19"/>
    </row>
    <row r="73" spans="1:5" x14ac:dyDescent="0.3">
      <c r="A73" s="14"/>
      <c r="B73" s="18" t="s">
        <v>33</v>
      </c>
      <c r="C73" s="19">
        <v>4000</v>
      </c>
      <c r="D73" s="19"/>
    </row>
    <row r="74" spans="1:5" x14ac:dyDescent="0.3">
      <c r="A74" s="14"/>
      <c r="B74" s="28" t="s">
        <v>34</v>
      </c>
      <c r="C74" s="19">
        <v>80</v>
      </c>
      <c r="D74" s="19"/>
    </row>
    <row r="75" spans="1:5" x14ac:dyDescent="0.3">
      <c r="A75" s="14"/>
      <c r="B75" s="28" t="s">
        <v>35</v>
      </c>
      <c r="C75" s="19">
        <f>243*2</f>
        <v>486</v>
      </c>
      <c r="D75" s="19"/>
    </row>
    <row r="76" spans="1:5" x14ac:dyDescent="0.3">
      <c r="A76" s="14"/>
      <c r="B76" s="18" t="s">
        <v>36</v>
      </c>
      <c r="C76" s="19">
        <v>1000</v>
      </c>
      <c r="D76" s="19"/>
    </row>
    <row r="77" spans="1:5" x14ac:dyDescent="0.3">
      <c r="A77" s="14"/>
      <c r="B77" s="18" t="s">
        <v>37</v>
      </c>
      <c r="C77" s="19">
        <v>1000</v>
      </c>
      <c r="D77" s="19"/>
    </row>
    <row r="78" spans="1:5" x14ac:dyDescent="0.3">
      <c r="A78" s="14"/>
      <c r="B78" s="18" t="s">
        <v>38</v>
      </c>
      <c r="C78" s="19">
        <f>440+880+480</f>
        <v>1800</v>
      </c>
      <c r="D78" s="19"/>
    </row>
    <row r="79" spans="1:5" x14ac:dyDescent="0.3">
      <c r="A79" s="14"/>
      <c r="B79" s="18" t="s">
        <v>39</v>
      </c>
      <c r="C79" s="19">
        <v>70</v>
      </c>
      <c r="D79" s="19"/>
    </row>
    <row r="80" spans="1:5" x14ac:dyDescent="0.3">
      <c r="A80" s="14"/>
      <c r="B80" s="18" t="s">
        <v>40</v>
      </c>
      <c r="C80" s="19">
        <v>100</v>
      </c>
      <c r="D80" s="19"/>
    </row>
    <row r="81" spans="1:4" hidden="1" x14ac:dyDescent="0.3">
      <c r="A81" s="14"/>
      <c r="B81" s="18"/>
      <c r="C81" s="19"/>
      <c r="D81" s="19"/>
    </row>
    <row r="82" spans="1:4" hidden="1" x14ac:dyDescent="0.3">
      <c r="A82" s="14"/>
      <c r="B82" s="18"/>
      <c r="C82" s="19"/>
      <c r="D82" s="19"/>
    </row>
    <row r="83" spans="1:4" hidden="1" x14ac:dyDescent="0.3">
      <c r="A83" s="14"/>
      <c r="B83" s="18"/>
      <c r="C83" s="19"/>
      <c r="D83" s="19"/>
    </row>
    <row r="84" spans="1:4" hidden="1" x14ac:dyDescent="0.3"/>
    <row r="85" spans="1:4" hidden="1" x14ac:dyDescent="0.3"/>
    <row r="86" spans="1:4" hidden="1" x14ac:dyDescent="0.3"/>
    <row r="87" spans="1:4" hidden="1" x14ac:dyDescent="0.3"/>
    <row r="88" spans="1:4" hidden="1" x14ac:dyDescent="0.3"/>
    <row r="89" spans="1:4" hidden="1" x14ac:dyDescent="0.3"/>
    <row r="90" spans="1:4" hidden="1" x14ac:dyDescent="0.3"/>
    <row r="91" spans="1:4" hidden="1" x14ac:dyDescent="0.3"/>
    <row r="92" spans="1:4" hidden="1" x14ac:dyDescent="0.3"/>
    <row r="93" spans="1:4" hidden="1" x14ac:dyDescent="0.3"/>
    <row r="94" spans="1:4" hidden="1" x14ac:dyDescent="0.3">
      <c r="C94" s="2"/>
      <c r="D94" s="2"/>
    </row>
    <row r="95" spans="1:4" hidden="1" x14ac:dyDescent="0.3">
      <c r="C95" s="2"/>
      <c r="D95" s="2"/>
    </row>
    <row r="96" spans="1:4" hidden="1" x14ac:dyDescent="0.3">
      <c r="C96" s="2"/>
      <c r="D96" s="2"/>
    </row>
    <row r="97" spans="3:4" hidden="1" x14ac:dyDescent="0.3">
      <c r="C97" s="2"/>
      <c r="D97" s="2"/>
    </row>
    <row r="98" spans="3:4" hidden="1" x14ac:dyDescent="0.3">
      <c r="C98" s="2"/>
      <c r="D98" s="2"/>
    </row>
    <row r="99" spans="3:4" hidden="1" x14ac:dyDescent="0.3">
      <c r="C99" s="2"/>
      <c r="D99" s="2"/>
    </row>
    <row r="100" spans="3:4" hidden="1" x14ac:dyDescent="0.3">
      <c r="C100" s="2"/>
      <c r="D100" s="2"/>
    </row>
    <row r="101" spans="3:4" hidden="1" x14ac:dyDescent="0.3">
      <c r="C101" s="2"/>
      <c r="D101" s="2"/>
    </row>
    <row r="102" spans="3:4" hidden="1" x14ac:dyDescent="0.3">
      <c r="C102" s="2"/>
      <c r="D102" s="2"/>
    </row>
    <row r="103" spans="3:4" hidden="1" x14ac:dyDescent="0.3">
      <c r="C103" s="2"/>
      <c r="D103" s="2"/>
    </row>
    <row r="104" spans="3:4" hidden="1" x14ac:dyDescent="0.3">
      <c r="C104" s="2"/>
      <c r="D104" s="2"/>
    </row>
    <row r="105" spans="3:4" hidden="1" x14ac:dyDescent="0.3">
      <c r="C105" s="2"/>
      <c r="D105" s="2"/>
    </row>
    <row r="106" spans="3:4" hidden="1" x14ac:dyDescent="0.3">
      <c r="C106" s="2"/>
      <c r="D106" s="2"/>
    </row>
  </sheetData>
  <sheetProtection sheet="1" objects="1" scenarios="1"/>
  <mergeCells count="29">
    <mergeCell ref="B66:C66"/>
    <mergeCell ref="B67:C67"/>
    <mergeCell ref="B68:C68"/>
    <mergeCell ref="B69:C69"/>
    <mergeCell ref="B70:C70"/>
    <mergeCell ref="B60:C60"/>
    <mergeCell ref="B61:C61"/>
    <mergeCell ref="B62:C62"/>
    <mergeCell ref="B63:C63"/>
    <mergeCell ref="B64:C64"/>
    <mergeCell ref="B65:C65"/>
    <mergeCell ref="B43:C43"/>
    <mergeCell ref="B44:C44"/>
    <mergeCell ref="B45:C45"/>
    <mergeCell ref="B52:C52"/>
    <mergeCell ref="B53:C53"/>
    <mergeCell ref="B59:C59"/>
    <mergeCell ref="B12:C12"/>
    <mergeCell ref="B17:C17"/>
    <mergeCell ref="B18:C18"/>
    <mergeCell ref="B27:C27"/>
    <mergeCell ref="B32:C32"/>
    <mergeCell ref="B41:C41"/>
    <mergeCell ref="A1:D1"/>
    <mergeCell ref="A2:D2"/>
    <mergeCell ref="B4:C4"/>
    <mergeCell ref="B6:C6"/>
    <mergeCell ref="B7:C7"/>
    <mergeCell ref="B11:C11"/>
  </mergeCells>
  <pageMargins left="0.7" right="0.7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ЦПРПП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2024-11-15T22:13:29Z</dcterms:created>
  <dcterms:modified xsi:type="dcterms:W3CDTF">2024-11-15T22:13:31Z</dcterms:modified>
</cp:coreProperties>
</file>