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6 міс 2024\на сайт\"/>
    </mc:Choice>
  </mc:AlternateContent>
  <xr:revisionPtr revIDLastSave="0" documentId="13_ncr:1_{9358D8EC-1601-429B-A608-B2B675FF0121}" xr6:coauthVersionLast="36" xr6:coauthVersionMax="36" xr10:uidLastSave="{00000000-0000-0000-0000-000000000000}"/>
  <bookViews>
    <workbookView xWindow="0" yWindow="0" windowWidth="28800" windowHeight="11325" xr2:uid="{57137995-6BF6-47A8-8F4B-7DDDC149D262}"/>
  </bookViews>
  <sheets>
    <sheet name="ДЮСШ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2" l="1"/>
  <c r="D4" i="2"/>
  <c r="A2" i="2"/>
  <c r="Q26" i="3"/>
  <c r="P26" i="3"/>
  <c r="N26" i="3"/>
  <c r="M26" i="3"/>
  <c r="K26" i="3"/>
  <c r="J26" i="3"/>
  <c r="H26" i="3"/>
  <c r="R25" i="3"/>
  <c r="O25" i="3"/>
  <c r="L25" i="3"/>
  <c r="I25" i="3"/>
  <c r="E25" i="3"/>
  <c r="F25" i="3" s="1"/>
  <c r="D25" i="3"/>
  <c r="R24" i="3"/>
  <c r="O24" i="3"/>
  <c r="L24" i="3"/>
  <c r="I24" i="3"/>
  <c r="E24" i="3"/>
  <c r="D24" i="3"/>
  <c r="F24" i="3" s="1"/>
  <c r="R23" i="3"/>
  <c r="O23" i="3"/>
  <c r="L23" i="3"/>
  <c r="I23" i="3"/>
  <c r="E23" i="3"/>
  <c r="D23" i="3"/>
  <c r="R22" i="3"/>
  <c r="O22" i="3"/>
  <c r="L22" i="3"/>
  <c r="G22" i="3"/>
  <c r="G26" i="3" s="1"/>
  <c r="E22" i="3"/>
  <c r="R21" i="3"/>
  <c r="O21" i="3"/>
  <c r="L21" i="3"/>
  <c r="I21" i="3"/>
  <c r="E21" i="3"/>
  <c r="D21" i="3"/>
  <c r="F21" i="3" s="1"/>
  <c r="R20" i="3"/>
  <c r="O20" i="3"/>
  <c r="L20" i="3"/>
  <c r="I20" i="3"/>
  <c r="E20" i="3"/>
  <c r="D20" i="3"/>
  <c r="R19" i="3"/>
  <c r="O19" i="3"/>
  <c r="L19" i="3"/>
  <c r="I19" i="3"/>
  <c r="E19" i="3"/>
  <c r="D19" i="3"/>
  <c r="R18" i="3"/>
  <c r="O18" i="3"/>
  <c r="L18" i="3"/>
  <c r="I18" i="3"/>
  <c r="E18" i="3"/>
  <c r="D18" i="3"/>
  <c r="F18" i="3" s="1"/>
  <c r="R17" i="3"/>
  <c r="O17" i="3"/>
  <c r="L17" i="3"/>
  <c r="I17" i="3"/>
  <c r="F17" i="3"/>
  <c r="E17" i="3"/>
  <c r="D17" i="3"/>
  <c r="R16" i="3"/>
  <c r="O16" i="3"/>
  <c r="L16" i="3"/>
  <c r="I16" i="3"/>
  <c r="E16" i="3"/>
  <c r="D16" i="3"/>
  <c r="R15" i="3"/>
  <c r="O15" i="3"/>
  <c r="L15" i="3"/>
  <c r="I15" i="3"/>
  <c r="E15" i="3"/>
  <c r="D15" i="3"/>
  <c r="R14" i="3"/>
  <c r="O14" i="3"/>
  <c r="L14" i="3"/>
  <c r="I14" i="3"/>
  <c r="E14" i="3"/>
  <c r="D14" i="3"/>
  <c r="F14" i="3" s="1"/>
  <c r="R13" i="3"/>
  <c r="O13" i="3"/>
  <c r="L13" i="3"/>
  <c r="I13" i="3"/>
  <c r="F13" i="3"/>
  <c r="E13" i="3"/>
  <c r="D13" i="3"/>
  <c r="R12" i="3"/>
  <c r="O12" i="3"/>
  <c r="L12" i="3"/>
  <c r="I12" i="3"/>
  <c r="E12" i="3"/>
  <c r="F12" i="3" s="1"/>
  <c r="D12" i="3"/>
  <c r="R11" i="3"/>
  <c r="O11" i="3"/>
  <c r="L11" i="3"/>
  <c r="I11" i="3"/>
  <c r="E11" i="3"/>
  <c r="D11" i="3"/>
  <c r="F11" i="3" s="1"/>
  <c r="R10" i="3"/>
  <c r="O10" i="3"/>
  <c r="L10" i="3"/>
  <c r="I10" i="3"/>
  <c r="E10" i="3"/>
  <c r="D10" i="3"/>
  <c r="R9" i="3"/>
  <c r="O9" i="3"/>
  <c r="L9" i="3"/>
  <c r="L26" i="3" s="1"/>
  <c r="I9" i="3"/>
  <c r="E9" i="3"/>
  <c r="D9" i="3"/>
  <c r="F9" i="3" s="1"/>
  <c r="C90" i="2"/>
  <c r="C89" i="2"/>
  <c r="C88" i="2" s="1"/>
  <c r="E88" i="2" s="1"/>
  <c r="D82" i="2"/>
  <c r="C73" i="2"/>
  <c r="E73" i="2" s="1"/>
  <c r="C65" i="2"/>
  <c r="E65" i="2" s="1"/>
  <c r="D61" i="2"/>
  <c r="D97" i="2" s="1"/>
  <c r="C37" i="2"/>
  <c r="E37" i="2" s="1"/>
  <c r="C31" i="2"/>
  <c r="E31" i="2" s="1"/>
  <c r="C18" i="2"/>
  <c r="C17" i="2" s="1"/>
  <c r="E17" i="2" s="1"/>
  <c r="C8" i="2"/>
  <c r="E8" i="2" s="1"/>
  <c r="D6" i="2"/>
  <c r="D5" i="2"/>
  <c r="E4" i="2" s="1"/>
  <c r="E5" i="2" l="1"/>
  <c r="D56" i="2"/>
  <c r="E26" i="3"/>
  <c r="F16" i="3"/>
  <c r="O26" i="3"/>
  <c r="R26" i="3"/>
  <c r="F15" i="3"/>
  <c r="F20" i="3"/>
  <c r="F10" i="3"/>
  <c r="F19" i="3"/>
  <c r="F23" i="3"/>
  <c r="D22" i="3"/>
  <c r="F22" i="3" s="1"/>
  <c r="F26" i="3" s="1"/>
  <c r="I22" i="3"/>
  <c r="I26" i="3" s="1"/>
  <c r="E61" i="2"/>
  <c r="E60" i="2"/>
  <c r="D26" i="3" l="1"/>
</calcChain>
</file>

<file path=xl/sharedStrings.xml><?xml version="1.0" encoding="utf-8"?>
<sst xmlns="http://schemas.openxmlformats.org/spreadsheetml/2006/main" count="81" uniqueCount="65">
  <si>
    <t>Касові видатки ДЮСШ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</si>
  <si>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</si>
  <si>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</si>
  <si>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02,03.2024</t>
  </si>
  <si>
    <t>Друкована продукція:</t>
  </si>
  <si>
    <t xml:space="preserve">Підписка </t>
  </si>
  <si>
    <t>Медикаменти</t>
  </si>
  <si>
    <t>Господарчі товари</t>
  </si>
  <si>
    <t>госп.тов / 02.2024</t>
  </si>
  <si>
    <t xml:space="preserve">Миючі засоби    </t>
  </si>
  <si>
    <t>Меблі</t>
  </si>
  <si>
    <t>Бензин</t>
  </si>
  <si>
    <t>Запчастини</t>
  </si>
  <si>
    <t>Ін.матеріали</t>
  </si>
  <si>
    <t>спортивна форма для гандболу / 03.2024</t>
  </si>
  <si>
    <t>-</t>
  </si>
  <si>
    <t>Оплата послуг (крім комунальних) </t>
  </si>
  <si>
    <t>Медогляд</t>
  </si>
  <si>
    <t>Страхування</t>
  </si>
  <si>
    <t>Транспортні послуги</t>
  </si>
  <si>
    <t>Оренда приміщень</t>
  </si>
  <si>
    <t>Поточний ремонт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</si>
  <si>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</si>
  <si>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</si>
  <si>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</si>
  <si>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</si>
  <si>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</si>
  <si>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</si>
  <si>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зв'язку, інтернету 01,02,03.2024</t>
  </si>
  <si>
    <t>Вивіз сміття ВУКГ вивіз листя 12.2022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</si>
  <si>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</si>
  <si>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</si>
  <si>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</si>
  <si>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</si>
  <si>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обсл. системи оповіщення / 01,02,03,04.2024</t>
  </si>
  <si>
    <t>тех. підтримка веб.рес. / 03,04.2024</t>
  </si>
  <si>
    <t>Кошторисні призначення та касові видатки 
Управління освіти Нововолинської міської ради Волинської обл., ДЮСШ</t>
  </si>
  <si>
    <t>на 01.07.2024 (12.07.2024)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</si>
  <si>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</si>
  <si>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</si>
  <si>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</si>
  <si>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</si>
  <si>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</si>
  <si>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</si>
  <si>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</si>
  <si>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</si>
  <si>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</si>
  <si>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</si>
  <si>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Заробітна плата </t>
  </si>
  <si>
    <t>Нарахування на заробітну плату 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</si>
  <si>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</si>
  <si>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</si>
  <si>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</si>
  <si>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</si>
  <si>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</si>
  <si>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</si>
  <si>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</si>
  <si>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</si>
  <si>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</si>
  <si>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</si>
  <si>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</si>
  <si>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</si>
  <si>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</si>
  <si>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</si>
  <si>
    <t>за 6 місяців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</si>
</sst>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;&quot;-&quot;"/>
    <numFmt numFmtId="165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3" fillId="0" borderId="0" xfId="1" applyFont="1" applyBorder="1"/>
    <xf numFmtId="4" fontId="3" fillId="0" borderId="4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right" wrapText="1"/>
    </xf>
    <xf numFmtId="0" fontId="7" fillId="0" borderId="0" xfId="1" applyFont="1" applyBorder="1" applyAlignment="1"/>
    <xf numFmtId="0" fontId="8" fillId="0" borderId="0" xfId="1" applyFont="1" applyBorder="1" applyAlignment="1"/>
    <xf numFmtId="0" fontId="3" fillId="0" borderId="0" xfId="1" applyFont="1" applyBorder="1" applyAlignment="1">
      <alignment horizontal="center"/>
    </xf>
    <xf numFmtId="0" fontId="9" fillId="0" borderId="0" xfId="1" applyFont="1" applyBorder="1"/>
    <xf numFmtId="0" fontId="9" fillId="0" borderId="0" xfId="1" applyFont="1" applyBorder="1" applyAlignment="1" applyProtection="1">
      <alignment horizontal="center"/>
      <protection locked="0"/>
    </xf>
    <xf numFmtId="14" fontId="9" fillId="0" borderId="0" xfId="1" applyNumberFormat="1" applyFont="1" applyBorder="1" applyAlignment="1" applyProtection="1">
      <alignment horizontal="center"/>
      <protection locked="0"/>
    </xf>
    <xf numFmtId="14" fontId="11" fillId="0" borderId="0" xfId="1" applyNumberFormat="1" applyFont="1" applyBorder="1" applyAlignment="1" applyProtection="1">
      <alignment horizontal="center"/>
      <protection locked="0"/>
    </xf>
    <xf numFmtId="0" fontId="9" fillId="0" borderId="0" xfId="1" applyFont="1" applyBorder="1" applyProtection="1">
      <protection locked="0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1" fontId="7" fillId="0" borderId="19" xfId="1" applyNumberFormat="1" applyFont="1" applyBorder="1" applyAlignment="1" applyProtection="1">
      <alignment horizontal="center" vertical="center" wrapText="1"/>
      <protection locked="0"/>
    </xf>
    <xf numFmtId="1" fontId="8" fillId="0" borderId="21" xfId="1" applyNumberFormat="1" applyFont="1" applyBorder="1" applyAlignment="1">
      <alignment horizontal="center" vertical="top" wrapText="1"/>
    </xf>
    <xf numFmtId="1" fontId="8" fillId="0" borderId="10" xfId="1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1" fontId="8" fillId="0" borderId="17" xfId="1" applyNumberFormat="1" applyFont="1" applyBorder="1" applyAlignment="1">
      <alignment horizontal="center" vertical="center" wrapText="1"/>
    </xf>
    <xf numFmtId="1" fontId="13" fillId="0" borderId="0" xfId="1" applyNumberFormat="1" applyFont="1"/>
    <xf numFmtId="0" fontId="14" fillId="0" borderId="22" xfId="1" applyFont="1" applyBorder="1" applyAlignment="1" applyProtection="1">
      <alignment horizontal="left" vertical="center" wrapText="1" indent="1"/>
      <protection locked="0"/>
    </xf>
    <xf numFmtId="164" fontId="14" fillId="0" borderId="25" xfId="1" applyNumberFormat="1" applyFont="1" applyBorder="1" applyAlignment="1">
      <alignment horizontal="center" vertical="center" wrapText="1"/>
    </xf>
    <xf numFmtId="164" fontId="14" fillId="0" borderId="26" xfId="1" applyNumberFormat="1" applyFont="1" applyBorder="1" applyAlignment="1">
      <alignment horizontal="center" vertical="center" wrapText="1"/>
    </xf>
    <xf numFmtId="165" fontId="14" fillId="0" borderId="5" xfId="1" applyNumberFormat="1" applyFont="1" applyFill="1" applyBorder="1" applyAlignment="1" applyProtection="1">
      <alignment horizontal="center" vertical="center" wrapText="1"/>
    </xf>
    <xf numFmtId="164" fontId="14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14" fillId="0" borderId="29" xfId="1" applyNumberFormat="1" applyFont="1" applyFill="1" applyBorder="1" applyAlignment="1" applyProtection="1">
      <alignment horizontal="center" vertical="center" wrapText="1"/>
    </xf>
    <xf numFmtId="0" fontId="13" fillId="0" borderId="0" xfId="1" applyFont="1"/>
    <xf numFmtId="0" fontId="14" fillId="0" borderId="30" xfId="1" applyFont="1" applyBorder="1" applyAlignment="1" applyProtection="1">
      <alignment horizontal="left" vertical="center" wrapText="1" indent="1"/>
      <protection locked="0"/>
    </xf>
    <xf numFmtId="164" fontId="14" fillId="0" borderId="31" xfId="1" applyNumberFormat="1" applyFont="1" applyBorder="1" applyAlignment="1">
      <alignment horizontal="center" vertical="center"/>
    </xf>
    <xf numFmtId="164" fontId="14" fillId="0" borderId="32" xfId="1" applyNumberFormat="1" applyFont="1" applyBorder="1" applyAlignment="1">
      <alignment horizontal="center" vertical="center" wrapText="1"/>
    </xf>
    <xf numFmtId="165" fontId="14" fillId="0" borderId="30" xfId="1" applyNumberFormat="1" applyFont="1" applyFill="1" applyBorder="1" applyAlignment="1" applyProtection="1">
      <alignment horizontal="center" vertical="center" wrapText="1"/>
    </xf>
    <xf numFmtId="165" fontId="14" fillId="0" borderId="32" xfId="1" applyNumberFormat="1" applyFont="1" applyFill="1" applyBorder="1" applyAlignment="1" applyProtection="1">
      <alignment horizontal="center" vertical="center" wrapText="1"/>
    </xf>
    <xf numFmtId="0" fontId="14" fillId="0" borderId="11" xfId="1" applyFont="1" applyBorder="1" applyAlignment="1" applyProtection="1">
      <alignment horizontal="left" vertical="center" wrapText="1" indent="1"/>
      <protection locked="0"/>
    </xf>
    <xf numFmtId="164" fontId="14" fillId="0" borderId="35" xfId="1" applyNumberFormat="1" applyFont="1" applyBorder="1" applyAlignment="1">
      <alignment horizontal="center" vertical="center" wrapText="1"/>
    </xf>
    <xf numFmtId="164" fontId="14" fillId="0" borderId="36" xfId="1" applyNumberFormat="1" applyFont="1" applyBorder="1" applyAlignment="1">
      <alignment horizontal="center" vertical="center" wrapText="1"/>
    </xf>
    <xf numFmtId="165" fontId="14" fillId="0" borderId="37" xfId="1" applyNumberFormat="1" applyFont="1" applyFill="1" applyBorder="1" applyAlignment="1" applyProtection="1">
      <alignment horizontal="center" vertical="center" wrapText="1"/>
    </xf>
    <xf numFmtId="165" fontId="14" fillId="0" borderId="38" xfId="1" applyNumberFormat="1" applyFont="1" applyFill="1" applyBorder="1" applyAlignment="1" applyProtection="1">
      <alignment horizontal="center" vertical="center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165" fontId="2" fillId="4" borderId="10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" fillId="4" borderId="8" xfId="1" applyFont="1" applyFill="1" applyBorder="1" applyAlignment="1" applyProtection="1">
      <alignment horizontal="center" vertical="center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14" fillId="0" borderId="33" xfId="1" applyFont="1" applyBorder="1" applyAlignment="1" applyProtection="1">
      <alignment horizontal="left" vertical="top" wrapText="1" indent="1"/>
      <protection locked="0"/>
    </xf>
    <xf numFmtId="0" fontId="14" fillId="0" borderId="3" xfId="1" applyFont="1" applyBorder="1" applyAlignment="1" applyProtection="1">
      <alignment horizontal="left" vertical="top" wrapText="1" indent="1"/>
      <protection locked="0"/>
    </xf>
    <xf numFmtId="0" fontId="15" fillId="0" borderId="2" xfId="1" applyFont="1" applyBorder="1" applyAlignment="1" applyProtection="1">
      <alignment horizontal="left" indent="1"/>
      <protection locked="0"/>
    </xf>
    <xf numFmtId="0" fontId="14" fillId="0" borderId="12" xfId="1" applyFont="1" applyBorder="1" applyAlignment="1" applyProtection="1">
      <alignment horizontal="left" vertical="top" wrapText="1" indent="1"/>
      <protection locked="0"/>
    </xf>
    <xf numFmtId="0" fontId="15" fillId="0" borderId="13" xfId="1" applyFont="1" applyBorder="1" applyAlignment="1" applyProtection="1">
      <alignment horizontal="left" indent="1"/>
      <protection locked="0"/>
    </xf>
    <xf numFmtId="0" fontId="14" fillId="0" borderId="34" xfId="1" applyFont="1" applyBorder="1" applyAlignment="1" applyProtection="1">
      <alignment horizontal="center" vertical="top" wrapText="1"/>
      <protection locked="0"/>
    </xf>
    <xf numFmtId="1" fontId="8" fillId="0" borderId="20" xfId="1" applyNumberFormat="1" applyFont="1" applyBorder="1" applyAlignment="1" applyProtection="1">
      <alignment horizontal="center" vertical="top" wrapText="1"/>
      <protection locked="0"/>
    </xf>
    <xf numFmtId="1" fontId="8" fillId="0" borderId="15" xfId="1" applyNumberFormat="1" applyFont="1" applyBorder="1" applyAlignment="1" applyProtection="1">
      <alignment horizontal="center" vertical="top" wrapText="1"/>
      <protection locked="0"/>
    </xf>
    <xf numFmtId="0" fontId="14" fillId="0" borderId="23" xfId="1" applyFont="1" applyBorder="1" applyAlignment="1" applyProtection="1">
      <alignment horizontal="left" vertical="top" wrapText="1" indent="1"/>
      <protection locked="0"/>
    </xf>
    <xf numFmtId="0" fontId="14" fillId="0" borderId="24" xfId="1" applyFont="1" applyBorder="1" applyAlignment="1" applyProtection="1">
      <alignment horizontal="left" vertical="top" wrapText="1" indent="1"/>
      <protection locked="0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</cellXfs>
  <cellStyles count="2">
    <cellStyle name="Обычный" xfId="0" builtinId="0"/>
    <cellStyle name="Обычный 2" xfId="1" xr:uid="{39A215C8-479C-4206-A1F9-E0F3448AF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ACD8-B84D-4F67-B208-988C1136D3EE}">
  <sheetPr codeName="Лист1">
    <pageSetUpPr fitToPage="1"/>
  </sheetPr>
  <dimension ref="A1:Y26"/>
  <sheetViews>
    <sheetView tabSelected="1" zoomScale="70" zoomScaleNormal="70" workbookViewId="0">
      <pane xSplit="3" ySplit="8" topLeftCell="D9" activePane="bottomRight" state="frozen"/>
      <selection pane="topRight" activeCell="E1" sqref="E1"/>
      <selection pane="bottomLeft" activeCell="A9" sqref="A9"/>
      <selection pane="bottomRight" activeCell="A5" sqref="A5"/>
    </sheetView>
  </sheetViews>
  <sheetFormatPr defaultRowHeight="15" x14ac:dyDescent="0.25"/>
  <cols>
    <col min="1" max="1" width="9.28515625" style="68" customWidth="1"/>
    <col min="2" max="2" width="16" style="69" customWidth="1"/>
    <col min="3" max="3" width="33.28515625" style="54" customWidth="1"/>
    <col min="4" max="4" width="23.28515625" style="54" customWidth="1"/>
    <col min="5" max="6" width="23.28515625" style="69" customWidth="1"/>
    <col min="7" max="7" width="23.42578125" style="69" customWidth="1"/>
    <col min="8" max="8" width="22" style="69" customWidth="1"/>
    <col min="9" max="9" width="22.5703125" style="69" customWidth="1"/>
    <col min="10" max="10" width="20.5703125" style="54" hidden="1" customWidth="1"/>
    <col min="11" max="15" width="20.140625" style="69" hidden="1" customWidth="1"/>
    <col min="16" max="16" width="20.140625" style="54" hidden="1" customWidth="1"/>
    <col min="17" max="18" width="20.140625" style="69" hidden="1" customWidth="1"/>
    <col min="19" max="20" width="18.140625" style="69" customWidth="1"/>
    <col min="21" max="21" width="14.28515625" style="54" customWidth="1"/>
    <col min="22" max="24" width="18.140625" style="69" customWidth="1"/>
    <col min="25" max="26" width="14.28515625" style="54" customWidth="1"/>
    <col min="27" max="16384" width="9.140625" style="54"/>
  </cols>
  <sheetData>
    <row r="1" spans="1:25" s="30" customFormat="1" ht="15" customHeight="1" x14ac:dyDescent="0.3">
      <c r="A1" s="27"/>
      <c r="B1" s="28"/>
      <c r="C1" s="28"/>
      <c r="D1" s="28"/>
      <c r="E1" s="28"/>
      <c r="F1" s="28"/>
      <c r="G1" s="28"/>
      <c r="H1" s="29"/>
      <c r="I1" s="29"/>
      <c r="K1" s="28"/>
      <c r="L1" s="28"/>
      <c r="M1" s="28"/>
      <c r="N1" s="29"/>
      <c r="O1" s="29"/>
      <c r="Q1" s="28"/>
      <c r="R1" s="28"/>
      <c r="S1" s="28"/>
      <c r="T1" s="29"/>
      <c r="V1" s="28"/>
      <c r="W1" s="28"/>
      <c r="X1" s="29"/>
    </row>
    <row r="2" spans="1:25" s="30" customFormat="1" ht="12.75" customHeight="1" x14ac:dyDescent="0.25">
      <c r="A2" s="83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5" s="30" customFormat="1" ht="36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25" s="30" customFormat="1" ht="20.25" customHeight="1" x14ac:dyDescent="0.3">
      <c r="A4" s="84" t="s">
        <v>64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25" s="34" customFormat="1" ht="17.25" customHeight="1" thickBot="1" x14ac:dyDescent="0.3">
      <c r="A5" s="31"/>
      <c r="B5" s="31"/>
      <c r="C5" s="31"/>
      <c r="D5" s="31"/>
      <c r="E5" s="31"/>
      <c r="F5" s="31"/>
      <c r="G5" s="32">
        <v>45473</v>
      </c>
      <c r="H5" s="33" t="s">
        <v>37</v>
      </c>
      <c r="I5" s="32"/>
      <c r="J5" s="31"/>
      <c r="M5" s="31"/>
      <c r="N5" s="31"/>
      <c r="O5" s="31"/>
      <c r="P5" s="31"/>
      <c r="S5" s="31"/>
      <c r="T5" s="31"/>
      <c r="U5" s="31"/>
      <c r="W5" s="31"/>
      <c r="X5" s="31"/>
      <c r="Y5" s="31"/>
    </row>
    <row r="6" spans="1:25" s="30" customFormat="1" ht="57.75" customHeight="1" thickBot="1" x14ac:dyDescent="0.3">
      <c r="A6" s="85" t="s">
        <v>38</v>
      </c>
      <c r="B6" s="87" t="s">
        <v>39</v>
      </c>
      <c r="C6" s="88"/>
      <c r="D6" s="91" t="s">
        <v>40</v>
      </c>
      <c r="E6" s="92"/>
      <c r="F6" s="93"/>
      <c r="G6" s="91" t="s">
        <v>41</v>
      </c>
      <c r="H6" s="92"/>
      <c r="I6" s="93"/>
      <c r="J6" s="94" t="s">
        <v>42</v>
      </c>
      <c r="K6" s="95"/>
      <c r="L6" s="93"/>
      <c r="M6" s="94" t="s">
        <v>43</v>
      </c>
      <c r="N6" s="95"/>
      <c r="O6" s="96"/>
      <c r="P6" s="94" t="s">
        <v>44</v>
      </c>
      <c r="Q6" s="95"/>
      <c r="R6" s="93"/>
    </row>
    <row r="7" spans="1:25" s="30" customFormat="1" ht="53.25" customHeight="1" thickBot="1" x14ac:dyDescent="0.3">
      <c r="A7" s="86"/>
      <c r="B7" s="89"/>
      <c r="C7" s="90"/>
      <c r="D7" s="35" t="s">
        <v>45</v>
      </c>
      <c r="E7" s="36" t="s">
        <v>46</v>
      </c>
      <c r="F7" s="37" t="s">
        <v>47</v>
      </c>
      <c r="G7" s="35" t="s">
        <v>45</v>
      </c>
      <c r="H7" s="38" t="s">
        <v>46</v>
      </c>
      <c r="I7" s="39" t="s">
        <v>47</v>
      </c>
      <c r="J7" s="35" t="s">
        <v>45</v>
      </c>
      <c r="K7" s="36" t="s">
        <v>46</v>
      </c>
      <c r="L7" s="37" t="s">
        <v>47</v>
      </c>
      <c r="M7" s="35" t="s">
        <v>45</v>
      </c>
      <c r="N7" s="36" t="s">
        <v>46</v>
      </c>
      <c r="O7" s="37" t="s">
        <v>47</v>
      </c>
      <c r="P7" s="35" t="s">
        <v>45</v>
      </c>
      <c r="Q7" s="36" t="s">
        <v>46</v>
      </c>
      <c r="R7" s="37" t="s">
        <v>47</v>
      </c>
    </row>
    <row r="8" spans="1:25" s="46" customFormat="1" thickBot="1" x14ac:dyDescent="0.25">
      <c r="A8" s="40">
        <v>1</v>
      </c>
      <c r="B8" s="79">
        <v>2</v>
      </c>
      <c r="C8" s="80"/>
      <c r="D8" s="41">
        <v>3</v>
      </c>
      <c r="E8" s="42">
        <v>4</v>
      </c>
      <c r="F8" s="42">
        <v>4</v>
      </c>
      <c r="G8" s="43">
        <v>5</v>
      </c>
      <c r="H8" s="42">
        <v>6</v>
      </c>
      <c r="I8" s="44">
        <v>6</v>
      </c>
      <c r="J8" s="43">
        <v>7</v>
      </c>
      <c r="K8" s="42">
        <v>8</v>
      </c>
      <c r="L8" s="42">
        <v>8</v>
      </c>
      <c r="M8" s="44">
        <v>9</v>
      </c>
      <c r="N8" s="45">
        <v>10</v>
      </c>
      <c r="O8" s="45">
        <v>10</v>
      </c>
      <c r="P8" s="44">
        <v>11</v>
      </c>
      <c r="Q8" s="45">
        <v>12</v>
      </c>
      <c r="R8" s="45">
        <v>12</v>
      </c>
    </row>
    <row r="9" spans="1:25" ht="18.75" customHeight="1" x14ac:dyDescent="0.2">
      <c r="A9" s="47">
        <v>2111</v>
      </c>
      <c r="B9" s="81" t="s">
        <v>48</v>
      </c>
      <c r="C9" s="82"/>
      <c r="D9" s="48">
        <f>G9+J9+M9+P9</f>
        <v>1321290.33</v>
      </c>
      <c r="E9" s="49">
        <f>H9+K9+N9+Q9</f>
        <v>1321290.33</v>
      </c>
      <c r="F9" s="50">
        <f>D9-E9</f>
        <v>0</v>
      </c>
      <c r="G9" s="51">
        <v>1321290.33</v>
      </c>
      <c r="H9" s="52">
        <v>1321290.33</v>
      </c>
      <c r="I9" s="53">
        <f>G9-H9</f>
        <v>0</v>
      </c>
      <c r="J9" s="51">
        <v>0</v>
      </c>
      <c r="K9" s="52">
        <v>0</v>
      </c>
      <c r="L9" s="50">
        <f>J9-K9</f>
        <v>0</v>
      </c>
      <c r="M9" s="51">
        <v>0</v>
      </c>
      <c r="N9" s="52">
        <v>0</v>
      </c>
      <c r="O9" s="50">
        <f>M9-N9</f>
        <v>0</v>
      </c>
      <c r="P9" s="51">
        <v>0</v>
      </c>
      <c r="Q9" s="52">
        <v>0</v>
      </c>
      <c r="R9" s="50">
        <f>P9-Q9</f>
        <v>0</v>
      </c>
      <c r="S9" s="54"/>
      <c r="T9" s="54"/>
      <c r="V9" s="54"/>
      <c r="W9" s="54"/>
      <c r="X9" s="54"/>
    </row>
    <row r="10" spans="1:25" ht="18.75" customHeight="1" x14ac:dyDescent="0.2">
      <c r="A10" s="55">
        <v>2120</v>
      </c>
      <c r="B10" s="74" t="s">
        <v>49</v>
      </c>
      <c r="C10" s="75"/>
      <c r="D10" s="56">
        <f>G10+J10+M10+P10</f>
        <v>244663.99</v>
      </c>
      <c r="E10" s="57">
        <f>H10+K10+N10+Q10</f>
        <v>244663.99</v>
      </c>
      <c r="F10" s="58">
        <f>D10-E10</f>
        <v>0</v>
      </c>
      <c r="G10" s="51">
        <v>244663.99</v>
      </c>
      <c r="H10" s="52">
        <v>244663.99</v>
      </c>
      <c r="I10" s="59">
        <f>G10-H10</f>
        <v>0</v>
      </c>
      <c r="J10" s="51">
        <v>0</v>
      </c>
      <c r="K10" s="52">
        <v>0</v>
      </c>
      <c r="L10" s="58">
        <f>J10-K10</f>
        <v>0</v>
      </c>
      <c r="M10" s="51">
        <v>0</v>
      </c>
      <c r="N10" s="52">
        <v>0</v>
      </c>
      <c r="O10" s="58">
        <f>M10-N10</f>
        <v>0</v>
      </c>
      <c r="P10" s="51">
        <v>0</v>
      </c>
      <c r="Q10" s="52">
        <v>0</v>
      </c>
      <c r="R10" s="58">
        <f>P10-Q10</f>
        <v>0</v>
      </c>
      <c r="S10" s="54"/>
      <c r="T10" s="54"/>
      <c r="V10" s="54"/>
      <c r="W10" s="54"/>
      <c r="X10" s="54"/>
    </row>
    <row r="11" spans="1:25" ht="18.75" customHeight="1" x14ac:dyDescent="0.2">
      <c r="A11" s="55">
        <v>2210</v>
      </c>
      <c r="B11" s="74" t="s">
        <v>2</v>
      </c>
      <c r="C11" s="75"/>
      <c r="D11" s="56">
        <f t="shared" ref="D11:E25" si="0">G11+J11+M11+P11</f>
        <v>22606</v>
      </c>
      <c r="E11" s="57">
        <f t="shared" si="0"/>
        <v>22606</v>
      </c>
      <c r="F11" s="58">
        <f t="shared" ref="F11:F24" si="1">D11-E11</f>
        <v>0</v>
      </c>
      <c r="G11" s="51">
        <v>22606</v>
      </c>
      <c r="H11" s="52">
        <v>22606</v>
      </c>
      <c r="I11" s="59">
        <f t="shared" ref="I11:I24" si="2">G11-H11</f>
        <v>0</v>
      </c>
      <c r="J11" s="51">
        <v>0</v>
      </c>
      <c r="K11" s="52">
        <v>0</v>
      </c>
      <c r="L11" s="58">
        <f t="shared" ref="L11:L24" si="3">J11-K11</f>
        <v>0</v>
      </c>
      <c r="M11" s="51">
        <v>0</v>
      </c>
      <c r="N11" s="52">
        <v>0</v>
      </c>
      <c r="O11" s="58">
        <f t="shared" ref="O11:O24" si="4">M11-N11</f>
        <v>0</v>
      </c>
      <c r="P11" s="51">
        <v>0</v>
      </c>
      <c r="Q11" s="52">
        <v>0</v>
      </c>
      <c r="R11" s="58">
        <f t="shared" ref="R11:R24" si="5">P11-Q11</f>
        <v>0</v>
      </c>
      <c r="S11" s="54"/>
      <c r="T11" s="54"/>
      <c r="V11" s="54"/>
      <c r="W11" s="54"/>
      <c r="X11" s="54"/>
    </row>
    <row r="12" spans="1:25" ht="18.75" customHeight="1" x14ac:dyDescent="0.2">
      <c r="A12" s="55">
        <v>2230</v>
      </c>
      <c r="B12" s="74" t="s">
        <v>50</v>
      </c>
      <c r="C12" s="75"/>
      <c r="D12" s="56">
        <f t="shared" si="0"/>
        <v>0</v>
      </c>
      <c r="E12" s="57">
        <f t="shared" si="0"/>
        <v>0</v>
      </c>
      <c r="F12" s="58">
        <f t="shared" si="1"/>
        <v>0</v>
      </c>
      <c r="G12" s="51">
        <v>0</v>
      </c>
      <c r="H12" s="52">
        <v>0</v>
      </c>
      <c r="I12" s="59">
        <f t="shared" si="2"/>
        <v>0</v>
      </c>
      <c r="J12" s="51">
        <v>0</v>
      </c>
      <c r="K12" s="52">
        <v>0</v>
      </c>
      <c r="L12" s="58">
        <f t="shared" si="3"/>
        <v>0</v>
      </c>
      <c r="M12" s="51">
        <v>0</v>
      </c>
      <c r="N12" s="52">
        <v>0</v>
      </c>
      <c r="O12" s="58">
        <f t="shared" si="4"/>
        <v>0</v>
      </c>
      <c r="P12" s="51">
        <v>0</v>
      </c>
      <c r="Q12" s="52">
        <v>0</v>
      </c>
      <c r="R12" s="58">
        <f t="shared" si="5"/>
        <v>0</v>
      </c>
      <c r="S12" s="54"/>
      <c r="T12" s="54"/>
      <c r="V12" s="54"/>
      <c r="W12" s="54"/>
      <c r="X12" s="54"/>
    </row>
    <row r="13" spans="1:25" ht="18.75" customHeight="1" x14ac:dyDescent="0.2">
      <c r="A13" s="55">
        <v>2240</v>
      </c>
      <c r="B13" s="74" t="s">
        <v>16</v>
      </c>
      <c r="C13" s="75"/>
      <c r="D13" s="56">
        <f t="shared" si="0"/>
        <v>2660</v>
      </c>
      <c r="E13" s="57">
        <f t="shared" si="0"/>
        <v>2660</v>
      </c>
      <c r="F13" s="58">
        <f t="shared" si="1"/>
        <v>0</v>
      </c>
      <c r="G13" s="51">
        <v>2660</v>
      </c>
      <c r="H13" s="52">
        <v>2660</v>
      </c>
      <c r="I13" s="59">
        <f t="shared" si="2"/>
        <v>0</v>
      </c>
      <c r="J13" s="51">
        <v>0</v>
      </c>
      <c r="K13" s="52">
        <v>0</v>
      </c>
      <c r="L13" s="58">
        <f t="shared" si="3"/>
        <v>0</v>
      </c>
      <c r="M13" s="51">
        <v>0</v>
      </c>
      <c r="N13" s="52">
        <v>0</v>
      </c>
      <c r="O13" s="58">
        <f t="shared" si="4"/>
        <v>0</v>
      </c>
      <c r="P13" s="51">
        <v>0</v>
      </c>
      <c r="Q13" s="52">
        <v>0</v>
      </c>
      <c r="R13" s="58">
        <f t="shared" si="5"/>
        <v>0</v>
      </c>
      <c r="S13" s="54"/>
      <c r="T13" s="54"/>
      <c r="V13" s="54"/>
      <c r="W13" s="54"/>
      <c r="X13" s="54"/>
    </row>
    <row r="14" spans="1:25" ht="18.75" customHeight="1" x14ac:dyDescent="0.2">
      <c r="A14" s="55">
        <v>2250</v>
      </c>
      <c r="B14" s="74" t="s">
        <v>51</v>
      </c>
      <c r="C14" s="75"/>
      <c r="D14" s="56">
        <f t="shared" si="0"/>
        <v>61345.66</v>
      </c>
      <c r="E14" s="57">
        <f t="shared" si="0"/>
        <v>61345.66</v>
      </c>
      <c r="F14" s="58">
        <f t="shared" si="1"/>
        <v>0</v>
      </c>
      <c r="G14" s="51">
        <v>61345.66</v>
      </c>
      <c r="H14" s="52">
        <v>61345.66</v>
      </c>
      <c r="I14" s="59">
        <f t="shared" si="2"/>
        <v>0</v>
      </c>
      <c r="J14" s="51">
        <v>0</v>
      </c>
      <c r="K14" s="52">
        <v>0</v>
      </c>
      <c r="L14" s="58">
        <f t="shared" si="3"/>
        <v>0</v>
      </c>
      <c r="M14" s="51">
        <v>0</v>
      </c>
      <c r="N14" s="52">
        <v>0</v>
      </c>
      <c r="O14" s="58">
        <f t="shared" si="4"/>
        <v>0</v>
      </c>
      <c r="P14" s="51">
        <v>0</v>
      </c>
      <c r="Q14" s="52">
        <v>0</v>
      </c>
      <c r="R14" s="58">
        <f t="shared" si="5"/>
        <v>0</v>
      </c>
      <c r="S14" s="54"/>
      <c r="T14" s="54"/>
      <c r="V14" s="54"/>
      <c r="W14" s="54"/>
      <c r="X14" s="54"/>
    </row>
    <row r="15" spans="1:25" ht="18.75" customHeight="1" x14ac:dyDescent="0.2">
      <c r="A15" s="55">
        <v>2271</v>
      </c>
      <c r="B15" s="74" t="s">
        <v>52</v>
      </c>
      <c r="C15" s="75"/>
      <c r="D15" s="56">
        <f t="shared" si="0"/>
        <v>209508.37</v>
      </c>
      <c r="E15" s="57">
        <f t="shared" si="0"/>
        <v>209508.37</v>
      </c>
      <c r="F15" s="58">
        <f t="shared" si="1"/>
        <v>0</v>
      </c>
      <c r="G15" s="51">
        <v>209508.37</v>
      </c>
      <c r="H15" s="52">
        <v>209508.37</v>
      </c>
      <c r="I15" s="59">
        <f t="shared" si="2"/>
        <v>0</v>
      </c>
      <c r="J15" s="51">
        <v>0</v>
      </c>
      <c r="K15" s="52">
        <v>0</v>
      </c>
      <c r="L15" s="58">
        <f t="shared" si="3"/>
        <v>0</v>
      </c>
      <c r="M15" s="51">
        <v>0</v>
      </c>
      <c r="N15" s="52">
        <v>0</v>
      </c>
      <c r="O15" s="58">
        <f t="shared" si="4"/>
        <v>0</v>
      </c>
      <c r="P15" s="51">
        <v>0</v>
      </c>
      <c r="Q15" s="52">
        <v>0</v>
      </c>
      <c r="R15" s="58">
        <f t="shared" si="5"/>
        <v>0</v>
      </c>
      <c r="S15" s="54"/>
      <c r="T15" s="54"/>
      <c r="V15" s="54"/>
      <c r="W15" s="54"/>
      <c r="X15" s="54"/>
    </row>
    <row r="16" spans="1:25" ht="18.75" customHeight="1" x14ac:dyDescent="0.2">
      <c r="A16" s="55">
        <v>2272</v>
      </c>
      <c r="B16" s="74" t="s">
        <v>53</v>
      </c>
      <c r="C16" s="75"/>
      <c r="D16" s="56">
        <f t="shared" si="0"/>
        <v>6821.2</v>
      </c>
      <c r="E16" s="57">
        <f t="shared" si="0"/>
        <v>6821.2</v>
      </c>
      <c r="F16" s="58">
        <f t="shared" si="1"/>
        <v>0</v>
      </c>
      <c r="G16" s="51">
        <v>6821.2</v>
      </c>
      <c r="H16" s="52">
        <v>6821.2</v>
      </c>
      <c r="I16" s="59">
        <f t="shared" si="2"/>
        <v>0</v>
      </c>
      <c r="J16" s="51">
        <v>0</v>
      </c>
      <c r="K16" s="52">
        <v>0</v>
      </c>
      <c r="L16" s="58">
        <f t="shared" si="3"/>
        <v>0</v>
      </c>
      <c r="M16" s="51">
        <v>0</v>
      </c>
      <c r="N16" s="52">
        <v>0</v>
      </c>
      <c r="O16" s="58">
        <f t="shared" si="4"/>
        <v>0</v>
      </c>
      <c r="P16" s="51">
        <v>0</v>
      </c>
      <c r="Q16" s="52">
        <v>0</v>
      </c>
      <c r="R16" s="58">
        <f t="shared" si="5"/>
        <v>0</v>
      </c>
      <c r="S16" s="54"/>
      <c r="T16" s="54"/>
      <c r="V16" s="54"/>
      <c r="W16" s="54"/>
      <c r="X16" s="54"/>
    </row>
    <row r="17" spans="1:24" ht="18.75" customHeight="1" x14ac:dyDescent="0.2">
      <c r="A17" s="55">
        <v>2273</v>
      </c>
      <c r="B17" s="74" t="s">
        <v>54</v>
      </c>
      <c r="C17" s="75"/>
      <c r="D17" s="56">
        <f t="shared" si="0"/>
        <v>26767.69</v>
      </c>
      <c r="E17" s="57">
        <f t="shared" si="0"/>
        <v>26767.69</v>
      </c>
      <c r="F17" s="58">
        <f t="shared" si="1"/>
        <v>0</v>
      </c>
      <c r="G17" s="51">
        <v>26767.69</v>
      </c>
      <c r="H17" s="52">
        <v>26767.69</v>
      </c>
      <c r="I17" s="59">
        <f t="shared" si="2"/>
        <v>0</v>
      </c>
      <c r="J17" s="51">
        <v>0</v>
      </c>
      <c r="K17" s="52">
        <v>0</v>
      </c>
      <c r="L17" s="58">
        <f t="shared" si="3"/>
        <v>0</v>
      </c>
      <c r="M17" s="51">
        <v>0</v>
      </c>
      <c r="N17" s="52">
        <v>0</v>
      </c>
      <c r="O17" s="58">
        <f t="shared" si="4"/>
        <v>0</v>
      </c>
      <c r="P17" s="51">
        <v>0</v>
      </c>
      <c r="Q17" s="52">
        <v>0</v>
      </c>
      <c r="R17" s="58">
        <f t="shared" si="5"/>
        <v>0</v>
      </c>
      <c r="S17" s="54"/>
      <c r="T17" s="54"/>
      <c r="V17" s="54"/>
      <c r="W17" s="54"/>
      <c r="X17" s="54"/>
    </row>
    <row r="18" spans="1:24" ht="18.75" customHeight="1" x14ac:dyDescent="0.2">
      <c r="A18" s="55">
        <v>2274</v>
      </c>
      <c r="B18" s="74" t="s">
        <v>55</v>
      </c>
      <c r="C18" s="75"/>
      <c r="D18" s="56">
        <f t="shared" si="0"/>
        <v>0</v>
      </c>
      <c r="E18" s="57">
        <f t="shared" si="0"/>
        <v>0</v>
      </c>
      <c r="F18" s="58">
        <f t="shared" si="1"/>
        <v>0</v>
      </c>
      <c r="G18" s="51">
        <v>0</v>
      </c>
      <c r="H18" s="52">
        <v>0</v>
      </c>
      <c r="I18" s="59">
        <f t="shared" si="2"/>
        <v>0</v>
      </c>
      <c r="J18" s="51">
        <v>0</v>
      </c>
      <c r="K18" s="52">
        <v>0</v>
      </c>
      <c r="L18" s="58">
        <f t="shared" si="3"/>
        <v>0</v>
      </c>
      <c r="M18" s="51">
        <v>0</v>
      </c>
      <c r="N18" s="52">
        <v>0</v>
      </c>
      <c r="O18" s="58">
        <f t="shared" si="4"/>
        <v>0</v>
      </c>
      <c r="P18" s="51">
        <v>0</v>
      </c>
      <c r="Q18" s="52">
        <v>0</v>
      </c>
      <c r="R18" s="58">
        <f t="shared" si="5"/>
        <v>0</v>
      </c>
      <c r="S18" s="54"/>
      <c r="T18" s="54"/>
      <c r="V18" s="54"/>
      <c r="W18" s="54"/>
      <c r="X18" s="54"/>
    </row>
    <row r="19" spans="1:24" ht="18.75" customHeight="1" x14ac:dyDescent="0.2">
      <c r="A19" s="55">
        <v>2275</v>
      </c>
      <c r="B19" s="74" t="s">
        <v>56</v>
      </c>
      <c r="C19" s="75"/>
      <c r="D19" s="56">
        <f>G19+J19+M19+P19</f>
        <v>0</v>
      </c>
      <c r="E19" s="57">
        <f t="shared" si="0"/>
        <v>0</v>
      </c>
      <c r="F19" s="58">
        <f t="shared" si="1"/>
        <v>0</v>
      </c>
      <c r="G19" s="51">
        <v>0</v>
      </c>
      <c r="H19" s="52">
        <v>0</v>
      </c>
      <c r="I19" s="59">
        <f t="shared" si="2"/>
        <v>0</v>
      </c>
      <c r="J19" s="51">
        <v>0</v>
      </c>
      <c r="K19" s="52">
        <v>0</v>
      </c>
      <c r="L19" s="58">
        <f t="shared" si="3"/>
        <v>0</v>
      </c>
      <c r="M19" s="51">
        <v>0</v>
      </c>
      <c r="N19" s="52">
        <v>0</v>
      </c>
      <c r="O19" s="58">
        <f t="shared" si="4"/>
        <v>0</v>
      </c>
      <c r="P19" s="51">
        <v>0</v>
      </c>
      <c r="Q19" s="52">
        <v>0</v>
      </c>
      <c r="R19" s="58">
        <f t="shared" si="5"/>
        <v>0</v>
      </c>
      <c r="S19" s="54"/>
      <c r="T19" s="54"/>
      <c r="V19" s="54"/>
      <c r="W19" s="54"/>
      <c r="X19" s="54"/>
    </row>
    <row r="20" spans="1:24" ht="18.75" customHeight="1" x14ac:dyDescent="0.2">
      <c r="A20" s="55">
        <v>2282</v>
      </c>
      <c r="B20" s="73" t="s">
        <v>57</v>
      </c>
      <c r="C20" s="73"/>
      <c r="D20" s="56">
        <f t="shared" si="0"/>
        <v>22218.5</v>
      </c>
      <c r="E20" s="57">
        <f t="shared" si="0"/>
        <v>22218.5</v>
      </c>
      <c r="F20" s="58">
        <f t="shared" si="1"/>
        <v>0</v>
      </c>
      <c r="G20" s="51">
        <v>22218.5</v>
      </c>
      <c r="H20" s="52">
        <v>22218.5</v>
      </c>
      <c r="I20" s="59">
        <f t="shared" si="2"/>
        <v>0</v>
      </c>
      <c r="J20" s="51">
        <v>0</v>
      </c>
      <c r="K20" s="52">
        <v>0</v>
      </c>
      <c r="L20" s="58">
        <f t="shared" si="3"/>
        <v>0</v>
      </c>
      <c r="M20" s="51">
        <v>0</v>
      </c>
      <c r="N20" s="52">
        <v>0</v>
      </c>
      <c r="O20" s="58">
        <f t="shared" si="4"/>
        <v>0</v>
      </c>
      <c r="P20" s="51">
        <v>0</v>
      </c>
      <c r="Q20" s="52">
        <v>0</v>
      </c>
      <c r="R20" s="58">
        <f t="shared" si="5"/>
        <v>0</v>
      </c>
      <c r="S20" s="54"/>
      <c r="T20" s="54"/>
      <c r="V20" s="54"/>
      <c r="W20" s="54"/>
      <c r="X20" s="54"/>
    </row>
    <row r="21" spans="1:24" ht="18.75" customHeight="1" x14ac:dyDescent="0.2">
      <c r="A21" s="55">
        <v>2730</v>
      </c>
      <c r="B21" s="74" t="s">
        <v>58</v>
      </c>
      <c r="C21" s="75"/>
      <c r="D21" s="56">
        <f>G21+J21+M21+P21</f>
        <v>0</v>
      </c>
      <c r="E21" s="57">
        <f t="shared" si="0"/>
        <v>0</v>
      </c>
      <c r="F21" s="58">
        <f t="shared" si="1"/>
        <v>0</v>
      </c>
      <c r="G21" s="51">
        <v>0</v>
      </c>
      <c r="H21" s="52">
        <v>0</v>
      </c>
      <c r="I21" s="59">
        <f t="shared" si="2"/>
        <v>0</v>
      </c>
      <c r="J21" s="51">
        <v>0</v>
      </c>
      <c r="K21" s="52">
        <v>0</v>
      </c>
      <c r="L21" s="58">
        <f t="shared" si="3"/>
        <v>0</v>
      </c>
      <c r="M21" s="51">
        <v>0</v>
      </c>
      <c r="N21" s="52">
        <v>0</v>
      </c>
      <c r="O21" s="58">
        <f t="shared" si="4"/>
        <v>0</v>
      </c>
      <c r="P21" s="51">
        <v>0</v>
      </c>
      <c r="Q21" s="52">
        <v>0</v>
      </c>
      <c r="R21" s="58">
        <f t="shared" si="5"/>
        <v>0</v>
      </c>
      <c r="S21" s="54"/>
      <c r="T21" s="54"/>
      <c r="V21" s="54"/>
      <c r="W21" s="54"/>
      <c r="X21" s="54"/>
    </row>
    <row r="22" spans="1:24" ht="18.75" customHeight="1" x14ac:dyDescent="0.2">
      <c r="A22" s="55">
        <v>2800</v>
      </c>
      <c r="B22" s="74" t="s">
        <v>59</v>
      </c>
      <c r="C22" s="75"/>
      <c r="D22" s="56">
        <f t="shared" si="0"/>
        <v>1620</v>
      </c>
      <c r="E22" s="57">
        <f t="shared" si="0"/>
        <v>1620</v>
      </c>
      <c r="F22" s="58">
        <f t="shared" si="1"/>
        <v>0</v>
      </c>
      <c r="G22" s="51">
        <f>1620</f>
        <v>1620</v>
      </c>
      <c r="H22" s="52">
        <v>1620</v>
      </c>
      <c r="I22" s="59">
        <f t="shared" si="2"/>
        <v>0</v>
      </c>
      <c r="J22" s="51">
        <v>0</v>
      </c>
      <c r="K22" s="52">
        <v>0</v>
      </c>
      <c r="L22" s="58">
        <f t="shared" si="3"/>
        <v>0</v>
      </c>
      <c r="M22" s="51">
        <v>0</v>
      </c>
      <c r="N22" s="52">
        <v>0</v>
      </c>
      <c r="O22" s="58">
        <f t="shared" si="4"/>
        <v>0</v>
      </c>
      <c r="P22" s="51">
        <v>0</v>
      </c>
      <c r="Q22" s="52">
        <v>0</v>
      </c>
      <c r="R22" s="58">
        <f t="shared" si="5"/>
        <v>0</v>
      </c>
      <c r="S22" s="54"/>
      <c r="T22" s="54"/>
      <c r="V22" s="54"/>
      <c r="W22" s="54"/>
      <c r="X22" s="54"/>
    </row>
    <row r="23" spans="1:24" ht="18.75" customHeight="1" x14ac:dyDescent="0.2">
      <c r="A23" s="55">
        <v>3110</v>
      </c>
      <c r="B23" s="74" t="s">
        <v>60</v>
      </c>
      <c r="C23" s="75"/>
      <c r="D23" s="56">
        <f t="shared" si="0"/>
        <v>0</v>
      </c>
      <c r="E23" s="57">
        <f t="shared" si="0"/>
        <v>0</v>
      </c>
      <c r="F23" s="58">
        <f t="shared" si="1"/>
        <v>0</v>
      </c>
      <c r="G23" s="51">
        <v>0</v>
      </c>
      <c r="H23" s="52">
        <v>0</v>
      </c>
      <c r="I23" s="59">
        <f t="shared" si="2"/>
        <v>0</v>
      </c>
      <c r="J23" s="51">
        <v>0</v>
      </c>
      <c r="K23" s="52">
        <v>0</v>
      </c>
      <c r="L23" s="58">
        <f t="shared" si="3"/>
        <v>0</v>
      </c>
      <c r="M23" s="51">
        <v>0</v>
      </c>
      <c r="N23" s="52">
        <v>0</v>
      </c>
      <c r="O23" s="58">
        <f t="shared" si="4"/>
        <v>0</v>
      </c>
      <c r="P23" s="51">
        <v>0</v>
      </c>
      <c r="Q23" s="52">
        <v>0</v>
      </c>
      <c r="R23" s="58">
        <f t="shared" si="5"/>
        <v>0</v>
      </c>
      <c r="S23" s="54"/>
      <c r="T23" s="54"/>
      <c r="V23" s="54"/>
      <c r="W23" s="54"/>
      <c r="X23" s="54"/>
    </row>
    <row r="24" spans="1:24" ht="18.75" customHeight="1" x14ac:dyDescent="0.2">
      <c r="A24" s="60">
        <v>3132</v>
      </c>
      <c r="B24" s="76" t="s">
        <v>61</v>
      </c>
      <c r="C24" s="77"/>
      <c r="D24" s="56">
        <f t="shared" si="0"/>
        <v>0</v>
      </c>
      <c r="E24" s="57">
        <f t="shared" si="0"/>
        <v>0</v>
      </c>
      <c r="F24" s="58">
        <f t="shared" si="1"/>
        <v>0</v>
      </c>
      <c r="G24" s="51">
        <v>0</v>
      </c>
      <c r="H24" s="52">
        <v>0</v>
      </c>
      <c r="I24" s="59">
        <f t="shared" si="2"/>
        <v>0</v>
      </c>
      <c r="J24" s="51">
        <v>0</v>
      </c>
      <c r="K24" s="52">
        <v>0</v>
      </c>
      <c r="L24" s="58">
        <f t="shared" si="3"/>
        <v>0</v>
      </c>
      <c r="M24" s="51">
        <v>0</v>
      </c>
      <c r="N24" s="52">
        <v>0</v>
      </c>
      <c r="O24" s="58">
        <f t="shared" si="4"/>
        <v>0</v>
      </c>
      <c r="P24" s="51">
        <v>0</v>
      </c>
      <c r="Q24" s="52">
        <v>0</v>
      </c>
      <c r="R24" s="58">
        <f t="shared" si="5"/>
        <v>0</v>
      </c>
      <c r="S24" s="54"/>
      <c r="T24" s="54"/>
      <c r="V24" s="54"/>
      <c r="W24" s="54"/>
      <c r="X24" s="54"/>
    </row>
    <row r="25" spans="1:24" ht="18.75" customHeight="1" thickBot="1" x14ac:dyDescent="0.25">
      <c r="A25" s="60">
        <v>3142</v>
      </c>
      <c r="B25" s="78" t="s">
        <v>62</v>
      </c>
      <c r="C25" s="78"/>
      <c r="D25" s="61">
        <f>G25+J25+M25+P25</f>
        <v>0</v>
      </c>
      <c r="E25" s="62">
        <f t="shared" si="0"/>
        <v>0</v>
      </c>
      <c r="F25" s="63">
        <f>D25-E25</f>
        <v>0</v>
      </c>
      <c r="G25" s="51">
        <v>0</v>
      </c>
      <c r="H25" s="52">
        <v>0</v>
      </c>
      <c r="I25" s="64">
        <f>G25-H25</f>
        <v>0</v>
      </c>
      <c r="J25" s="51">
        <v>0</v>
      </c>
      <c r="K25" s="52">
        <v>0</v>
      </c>
      <c r="L25" s="63">
        <f>J25-K25</f>
        <v>0</v>
      </c>
      <c r="M25" s="51">
        <v>0</v>
      </c>
      <c r="N25" s="52">
        <v>0</v>
      </c>
      <c r="O25" s="63">
        <f>M25-N25</f>
        <v>0</v>
      </c>
      <c r="P25" s="51">
        <v>0</v>
      </c>
      <c r="Q25" s="52">
        <v>0</v>
      </c>
      <c r="R25" s="63">
        <f>P25-Q25</f>
        <v>0</v>
      </c>
      <c r="S25" s="54"/>
      <c r="T25" s="54"/>
      <c r="V25" s="54"/>
      <c r="W25" s="54"/>
      <c r="X25" s="54"/>
    </row>
    <row r="26" spans="1:24" ht="36.75" customHeight="1" thickBot="1" x14ac:dyDescent="0.25">
      <c r="A26" s="70" t="s">
        <v>63</v>
      </c>
      <c r="B26" s="71"/>
      <c r="C26" s="72"/>
      <c r="D26" s="65">
        <f t="shared" ref="D26:R26" si="6">SUM(D9:D25)</f>
        <v>1919501.74</v>
      </c>
      <c r="E26" s="66">
        <f t="shared" si="6"/>
        <v>1919501.74</v>
      </c>
      <c r="F26" s="67">
        <f t="shared" si="6"/>
        <v>0</v>
      </c>
      <c r="G26" s="65">
        <f t="shared" si="6"/>
        <v>1919501.74</v>
      </c>
      <c r="H26" s="66">
        <f t="shared" si="6"/>
        <v>1919501.74</v>
      </c>
      <c r="I26" s="67">
        <f t="shared" si="6"/>
        <v>0</v>
      </c>
      <c r="J26" s="65">
        <f t="shared" si="6"/>
        <v>0</v>
      </c>
      <c r="K26" s="66">
        <f t="shared" si="6"/>
        <v>0</v>
      </c>
      <c r="L26" s="67">
        <f t="shared" si="6"/>
        <v>0</v>
      </c>
      <c r="M26" s="65">
        <f t="shared" si="6"/>
        <v>0</v>
      </c>
      <c r="N26" s="66">
        <f t="shared" si="6"/>
        <v>0</v>
      </c>
      <c r="O26" s="67">
        <f t="shared" si="6"/>
        <v>0</v>
      </c>
      <c r="P26" s="65">
        <f t="shared" si="6"/>
        <v>0</v>
      </c>
      <c r="Q26" s="66">
        <f t="shared" si="6"/>
        <v>0</v>
      </c>
      <c r="R26" s="67">
        <f t="shared" si="6"/>
        <v>0</v>
      </c>
      <c r="S26" s="54"/>
      <c r="T26" s="54"/>
      <c r="V26" s="54"/>
      <c r="W26" s="54"/>
      <c r="X26" s="54"/>
    </row>
  </sheetData>
  <sheetProtection sheet="1" objects="1" scenarios="1"/>
  <mergeCells count="28">
    <mergeCell ref="A2:R3"/>
    <mergeCell ref="A4:R4"/>
    <mergeCell ref="A6:A7"/>
    <mergeCell ref="B6:C7"/>
    <mergeCell ref="D6:F6"/>
    <mergeCell ref="G6:I6"/>
    <mergeCell ref="J6:L6"/>
    <mergeCell ref="M6:O6"/>
    <mergeCell ref="P6:R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6:C26"/>
    <mergeCell ref="B20:C20"/>
    <mergeCell ref="B21:C21"/>
    <mergeCell ref="B22:C22"/>
    <mergeCell ref="B23:C23"/>
    <mergeCell ref="B24:C24"/>
    <mergeCell ref="B25:C25"/>
  </mergeCells>
  <pageMargins left="0.78740157480314965" right="0.39370078740157483" top="1.3779527559055118" bottom="0.98425196850393704" header="0.51181102362204722" footer="0.51181102362204722"/>
  <pageSetup paperSize="9" scale="36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7F2B-50BA-45E5-8F2F-A0814A863360}">
  <sheetPr codeName="Лист2">
    <pageSetUpPr fitToPage="1"/>
  </sheetPr>
  <dimension ref="A1:O98"/>
  <sheetViews>
    <sheetView zoomScale="89" zoomScaleNormal="89" zoomScaleSheetLayoutView="91" workbookViewId="0">
      <selection sqref="A1:D1"/>
    </sheetView>
  </sheetViews>
  <sheetFormatPr defaultRowHeight="18.75" outlineLevelRow="1" outlineLevelCol="1" x14ac:dyDescent="0.3"/>
  <cols>
    <col min="1" max="1" width="10.7109375" style="1" customWidth="1"/>
    <col min="2" max="2" width="56.7109375" style="1" customWidth="1"/>
    <col min="3" max="3" width="19.5703125" style="2" customWidth="1"/>
    <col min="4" max="4" width="16.42578125" style="2" customWidth="1"/>
    <col min="5" max="5" width="15.7109375" style="1" hidden="1" customWidth="1" outlineLevel="1"/>
    <col min="6" max="6" width="9.140625" style="1" collapsed="1"/>
    <col min="7" max="16384" width="9.140625" style="1"/>
  </cols>
  <sheetData>
    <row r="1" spans="1:15" x14ac:dyDescent="0.3">
      <c r="A1" s="102" t="s">
        <v>0</v>
      </c>
      <c r="B1" s="102"/>
      <c r="C1" s="102"/>
      <c r="D1" s="102"/>
    </row>
    <row r="2" spans="1:15" x14ac:dyDescent="0.3">
      <c r="A2" s="102" t="str">
        <f>ДЮСШ!A4</f>
        <v>за 6 місяців 2024 р.</v>
      </c>
      <c r="B2" s="102"/>
      <c r="C2" s="102"/>
      <c r="D2" s="102"/>
    </row>
    <row r="3" spans="1:15" x14ac:dyDescent="0.3">
      <c r="D3" s="2" t="s">
        <v>1</v>
      </c>
    </row>
    <row r="4" spans="1:15" ht="51" customHeight="1" x14ac:dyDescent="0.3">
      <c r="A4" s="3">
        <v>2210</v>
      </c>
      <c r="B4" s="101" t="s">
        <v>2</v>
      </c>
      <c r="C4" s="101"/>
      <c r="D4" s="4">
        <f>ДЮСШ!H11</f>
        <v>22606</v>
      </c>
      <c r="E4" s="5">
        <f>D4-D5</f>
        <v>0</v>
      </c>
      <c r="F4" s="6"/>
      <c r="G4" s="6"/>
      <c r="I4" s="6"/>
      <c r="J4" s="6"/>
      <c r="K4" s="6"/>
      <c r="M4" s="6"/>
      <c r="N4" s="6"/>
      <c r="O4" s="6"/>
    </row>
    <row r="5" spans="1:15" hidden="1" outlineLevel="1" x14ac:dyDescent="0.3">
      <c r="A5" s="7"/>
      <c r="B5" s="7"/>
      <c r="C5" s="8"/>
      <c r="D5" s="8">
        <f>SUM(D6:D36)</f>
        <v>22606</v>
      </c>
      <c r="E5" s="6" t="b">
        <f>D4=D5</f>
        <v>1</v>
      </c>
      <c r="F5" s="6"/>
      <c r="G5" s="6"/>
      <c r="I5" s="6"/>
      <c r="J5" s="6"/>
      <c r="K5" s="6"/>
      <c r="M5" s="6"/>
      <c r="N5" s="6"/>
      <c r="O5" s="6"/>
    </row>
    <row r="6" spans="1:15" ht="17.25" customHeight="1" collapsed="1" x14ac:dyDescent="0.3">
      <c r="A6" s="9">
        <v>2210.1</v>
      </c>
      <c r="B6" s="100" t="s">
        <v>3</v>
      </c>
      <c r="C6" s="100"/>
      <c r="D6" s="10">
        <f>1287+945+354</f>
        <v>2586</v>
      </c>
      <c r="E6" s="6"/>
      <c r="F6" s="6"/>
      <c r="G6" s="6"/>
      <c r="I6" s="6"/>
      <c r="J6" s="6"/>
      <c r="K6" s="6"/>
      <c r="M6" s="6"/>
      <c r="N6" s="6"/>
      <c r="O6" s="6"/>
    </row>
    <row r="7" spans="1:15" ht="15.75" hidden="1" customHeight="1" x14ac:dyDescent="0.3">
      <c r="A7" s="9">
        <v>2210.1999999999998</v>
      </c>
      <c r="B7" s="100" t="s">
        <v>4</v>
      </c>
      <c r="C7" s="100"/>
      <c r="D7" s="10"/>
      <c r="E7" s="6"/>
      <c r="F7" s="6"/>
      <c r="G7" s="6"/>
      <c r="I7" s="6"/>
      <c r="J7" s="6"/>
      <c r="K7" s="6"/>
      <c r="M7" s="6"/>
      <c r="N7" s="6"/>
      <c r="O7" s="6"/>
    </row>
    <row r="8" spans="1:15" hidden="1" outlineLevel="1" x14ac:dyDescent="0.3">
      <c r="A8" s="11"/>
      <c r="B8" s="12"/>
      <c r="C8" s="13">
        <f>SUM(C9:C13)</f>
        <v>0</v>
      </c>
      <c r="D8" s="14"/>
      <c r="E8" s="15">
        <f>D7-C8</f>
        <v>0</v>
      </c>
    </row>
    <row r="9" spans="1:15" hidden="1" collapsed="1" x14ac:dyDescent="0.3">
      <c r="A9" s="9"/>
      <c r="B9" s="16"/>
      <c r="C9" s="14"/>
      <c r="D9" s="14"/>
      <c r="E9" s="6"/>
      <c r="F9" s="6"/>
      <c r="G9" s="6"/>
      <c r="I9" s="6"/>
      <c r="J9" s="6"/>
      <c r="K9" s="6"/>
      <c r="M9" s="6"/>
      <c r="N9" s="6"/>
      <c r="O9" s="6"/>
    </row>
    <row r="10" spans="1:15" hidden="1" x14ac:dyDescent="0.3">
      <c r="A10" s="9"/>
      <c r="B10" s="16"/>
      <c r="C10" s="14"/>
      <c r="D10" s="14"/>
      <c r="E10" s="6"/>
      <c r="F10" s="6"/>
      <c r="G10" s="6"/>
      <c r="I10" s="6"/>
      <c r="J10" s="6"/>
      <c r="K10" s="6"/>
      <c r="M10" s="6"/>
      <c r="N10" s="6"/>
      <c r="O10" s="6"/>
    </row>
    <row r="11" spans="1:15" hidden="1" x14ac:dyDescent="0.3">
      <c r="A11" s="9"/>
      <c r="B11" s="17"/>
      <c r="C11" s="14"/>
      <c r="D11" s="14"/>
      <c r="E11" s="6"/>
      <c r="F11" s="6"/>
      <c r="G11" s="6"/>
      <c r="I11" s="6"/>
      <c r="J11" s="6"/>
      <c r="K11" s="6"/>
      <c r="M11" s="6"/>
      <c r="N11" s="6"/>
      <c r="O11" s="6"/>
    </row>
    <row r="12" spans="1:15" hidden="1" x14ac:dyDescent="0.3">
      <c r="A12" s="9"/>
      <c r="B12" s="17"/>
      <c r="C12" s="14"/>
      <c r="D12" s="14"/>
      <c r="E12" s="6"/>
      <c r="F12" s="6"/>
      <c r="G12" s="6"/>
      <c r="I12" s="6"/>
      <c r="J12" s="6"/>
      <c r="K12" s="6"/>
      <c r="M12" s="6"/>
      <c r="N12" s="6"/>
      <c r="O12" s="6"/>
    </row>
    <row r="13" spans="1:15" hidden="1" x14ac:dyDescent="0.3">
      <c r="A13" s="9"/>
      <c r="B13" s="18"/>
      <c r="C13" s="14"/>
      <c r="D13" s="14"/>
      <c r="E13" s="6"/>
      <c r="F13" s="6"/>
      <c r="G13" s="6"/>
      <c r="I13" s="6"/>
      <c r="J13" s="6"/>
      <c r="K13" s="6"/>
      <c r="M13" s="6"/>
      <c r="N13" s="6"/>
      <c r="O13" s="6"/>
    </row>
    <row r="14" spans="1:15" hidden="1" x14ac:dyDescent="0.3">
      <c r="A14" s="9">
        <v>2210.3000000000002</v>
      </c>
      <c r="B14" s="100" t="s">
        <v>5</v>
      </c>
      <c r="C14" s="100"/>
      <c r="D14" s="10"/>
      <c r="E14" s="6"/>
      <c r="F14" s="6"/>
      <c r="G14" s="6"/>
      <c r="I14" s="6"/>
      <c r="J14" s="6"/>
      <c r="K14" s="6"/>
      <c r="M14" s="6"/>
      <c r="N14" s="6"/>
      <c r="O14" s="6"/>
    </row>
    <row r="15" spans="1:15" ht="21.75" hidden="1" customHeight="1" x14ac:dyDescent="0.3">
      <c r="A15" s="9">
        <v>2210.4</v>
      </c>
      <c r="B15" s="100" t="s">
        <v>6</v>
      </c>
      <c r="C15" s="100"/>
      <c r="D15" s="10"/>
      <c r="E15" s="6"/>
      <c r="F15" s="6"/>
      <c r="G15" s="6"/>
      <c r="I15" s="6"/>
      <c r="J15" s="6"/>
      <c r="K15" s="6"/>
      <c r="M15" s="6"/>
      <c r="N15" s="6"/>
      <c r="O15" s="6"/>
    </row>
    <row r="16" spans="1:15" ht="20.25" customHeight="1" x14ac:dyDescent="0.3">
      <c r="A16" s="9">
        <v>2210.5</v>
      </c>
      <c r="B16" s="100" t="s">
        <v>7</v>
      </c>
      <c r="C16" s="100"/>
      <c r="D16" s="10">
        <v>120</v>
      </c>
      <c r="E16" s="6"/>
      <c r="F16" s="6"/>
      <c r="G16" s="6"/>
      <c r="I16" s="6"/>
      <c r="J16" s="6"/>
      <c r="K16" s="6"/>
      <c r="M16" s="6"/>
      <c r="N16" s="6"/>
      <c r="O16" s="6"/>
    </row>
    <row r="17" spans="1:15" hidden="1" outlineLevel="1" x14ac:dyDescent="0.3">
      <c r="A17" s="11"/>
      <c r="B17" s="12"/>
      <c r="C17" s="13">
        <f>SUM(C18:C26)</f>
        <v>120</v>
      </c>
      <c r="D17" s="14"/>
      <c r="E17" s="15">
        <f>D16-C17</f>
        <v>0</v>
      </c>
    </row>
    <row r="18" spans="1:15" collapsed="1" x14ac:dyDescent="0.3">
      <c r="A18" s="9"/>
      <c r="B18" s="16" t="s">
        <v>8</v>
      </c>
      <c r="C18" s="14">
        <f>120</f>
        <v>120</v>
      </c>
      <c r="D18" s="14"/>
      <c r="E18" s="6"/>
      <c r="F18" s="6"/>
      <c r="G18" s="6"/>
      <c r="I18" s="6"/>
      <c r="J18" s="6"/>
      <c r="K18" s="6"/>
      <c r="M18" s="6"/>
      <c r="N18" s="6"/>
      <c r="O18" s="6"/>
    </row>
    <row r="19" spans="1:15" hidden="1" x14ac:dyDescent="0.3">
      <c r="A19" s="9"/>
      <c r="B19" s="17"/>
      <c r="C19" s="14"/>
      <c r="D19" s="14"/>
      <c r="E19" s="6"/>
      <c r="F19" s="6"/>
      <c r="G19" s="6"/>
      <c r="I19" s="6"/>
      <c r="J19" s="6"/>
      <c r="K19" s="6"/>
      <c r="M19" s="6"/>
      <c r="N19" s="6"/>
      <c r="O19" s="6"/>
    </row>
    <row r="20" spans="1:15" hidden="1" x14ac:dyDescent="0.3">
      <c r="A20" s="9"/>
      <c r="B20" s="17"/>
      <c r="C20" s="14"/>
      <c r="D20" s="14"/>
      <c r="E20" s="6"/>
      <c r="F20" s="6"/>
      <c r="G20" s="6"/>
      <c r="I20" s="6"/>
      <c r="J20" s="6"/>
      <c r="K20" s="6"/>
      <c r="M20" s="6"/>
      <c r="N20" s="6"/>
      <c r="O20" s="6"/>
    </row>
    <row r="21" spans="1:15" hidden="1" x14ac:dyDescent="0.3">
      <c r="A21" s="9"/>
      <c r="B21" s="17"/>
      <c r="C21" s="14"/>
      <c r="D21" s="14"/>
      <c r="E21" s="6"/>
      <c r="F21" s="6"/>
      <c r="G21" s="6"/>
      <c r="I21" s="6"/>
      <c r="J21" s="6"/>
      <c r="K21" s="6"/>
      <c r="M21" s="6"/>
      <c r="N21" s="6"/>
      <c r="O21" s="6"/>
    </row>
    <row r="22" spans="1:15" hidden="1" x14ac:dyDescent="0.3">
      <c r="A22" s="9"/>
      <c r="B22" s="17"/>
      <c r="C22" s="14"/>
      <c r="D22" s="14"/>
      <c r="E22" s="6"/>
      <c r="F22" s="6"/>
      <c r="G22" s="6"/>
      <c r="I22" s="6"/>
      <c r="J22" s="6"/>
      <c r="K22" s="6"/>
      <c r="M22" s="6"/>
      <c r="N22" s="6"/>
      <c r="O22" s="6"/>
    </row>
    <row r="23" spans="1:15" hidden="1" x14ac:dyDescent="0.3">
      <c r="A23" s="9"/>
      <c r="B23" s="17"/>
      <c r="C23" s="14"/>
      <c r="D23" s="14"/>
      <c r="E23" s="6"/>
      <c r="F23" s="6"/>
      <c r="G23" s="6"/>
      <c r="I23" s="6"/>
      <c r="J23" s="6"/>
      <c r="K23" s="6"/>
      <c r="M23" s="6"/>
      <c r="N23" s="6"/>
      <c r="O23" s="6"/>
    </row>
    <row r="24" spans="1:15" hidden="1" x14ac:dyDescent="0.3">
      <c r="A24" s="9"/>
      <c r="B24" s="17"/>
      <c r="C24" s="14"/>
      <c r="D24" s="14"/>
      <c r="E24" s="6"/>
      <c r="F24" s="6"/>
      <c r="G24" s="6"/>
      <c r="I24" s="6"/>
      <c r="J24" s="6"/>
      <c r="K24" s="6"/>
      <c r="M24" s="6"/>
      <c r="N24" s="6"/>
      <c r="O24" s="6"/>
    </row>
    <row r="25" spans="1:15" hidden="1" x14ac:dyDescent="0.3">
      <c r="A25" s="9"/>
      <c r="B25" s="17"/>
      <c r="C25" s="14"/>
      <c r="D25" s="14"/>
      <c r="E25" s="6"/>
      <c r="F25" s="6"/>
      <c r="G25" s="6"/>
      <c r="I25" s="6"/>
      <c r="J25" s="6"/>
      <c r="K25" s="6"/>
      <c r="M25" s="6"/>
      <c r="N25" s="6"/>
      <c r="O25" s="6"/>
    </row>
    <row r="26" spans="1:15" hidden="1" x14ac:dyDescent="0.3">
      <c r="A26" s="9"/>
      <c r="B26" s="17"/>
      <c r="C26" s="14"/>
      <c r="D26" s="14"/>
      <c r="E26" s="6"/>
      <c r="F26" s="6"/>
      <c r="G26" s="6"/>
      <c r="I26" s="6"/>
      <c r="J26" s="6"/>
      <c r="K26" s="6"/>
      <c r="M26" s="6"/>
      <c r="N26" s="6"/>
      <c r="O26" s="6"/>
    </row>
    <row r="27" spans="1:15" ht="18.75" hidden="1" customHeight="1" x14ac:dyDescent="0.3">
      <c r="A27" s="9">
        <v>2210.6</v>
      </c>
      <c r="B27" s="100" t="s">
        <v>9</v>
      </c>
      <c r="C27" s="100"/>
      <c r="D27" s="10"/>
      <c r="E27" s="6"/>
      <c r="F27" s="6"/>
      <c r="G27" s="6"/>
      <c r="I27" s="6"/>
      <c r="J27" s="6"/>
      <c r="K27" s="6"/>
      <c r="M27" s="6"/>
      <c r="N27" s="6"/>
      <c r="O27" s="6"/>
    </row>
    <row r="28" spans="1:15" ht="19.5" hidden="1" customHeight="1" x14ac:dyDescent="0.3">
      <c r="A28" s="9">
        <v>2210.6999999999998</v>
      </c>
      <c r="B28" s="100" t="s">
        <v>10</v>
      </c>
      <c r="C28" s="100"/>
      <c r="D28" s="10"/>
      <c r="E28" s="6"/>
      <c r="F28" s="6"/>
      <c r="G28" s="6"/>
      <c r="I28" s="6"/>
      <c r="J28" s="6"/>
      <c r="K28" s="6"/>
      <c r="M28" s="6"/>
      <c r="N28" s="6"/>
      <c r="O28" s="6"/>
    </row>
    <row r="29" spans="1:15" ht="22.5" hidden="1" customHeight="1" x14ac:dyDescent="0.3">
      <c r="A29" s="9">
        <v>2210.8000000000002</v>
      </c>
      <c r="B29" s="100" t="s">
        <v>11</v>
      </c>
      <c r="C29" s="100"/>
      <c r="D29" s="10"/>
      <c r="E29" s="6"/>
      <c r="F29" s="6"/>
      <c r="G29" s="6"/>
      <c r="I29" s="6"/>
      <c r="J29" s="6"/>
      <c r="K29" s="6"/>
      <c r="M29" s="6"/>
      <c r="N29" s="6"/>
      <c r="O29" s="6"/>
    </row>
    <row r="30" spans="1:15" ht="21" hidden="1" customHeight="1" x14ac:dyDescent="0.3">
      <c r="A30" s="9">
        <v>2210.9</v>
      </c>
      <c r="B30" s="100" t="s">
        <v>12</v>
      </c>
      <c r="C30" s="100"/>
      <c r="D30" s="10"/>
      <c r="E30" s="6"/>
      <c r="F30" s="6"/>
      <c r="G30" s="6"/>
      <c r="I30" s="6"/>
      <c r="J30" s="6"/>
      <c r="K30" s="6"/>
      <c r="M30" s="6"/>
      <c r="N30" s="6"/>
      <c r="O30" s="6"/>
    </row>
    <row r="31" spans="1:15" ht="13.5" hidden="1" customHeight="1" outlineLevel="1" x14ac:dyDescent="0.3">
      <c r="A31" s="11"/>
      <c r="B31" s="12"/>
      <c r="C31" s="13">
        <f>SUM(C32:C35)</f>
        <v>0</v>
      </c>
      <c r="D31" s="14"/>
      <c r="E31" s="15">
        <f>D30-C31</f>
        <v>0</v>
      </c>
    </row>
    <row r="32" spans="1:15" hidden="1" collapsed="1" x14ac:dyDescent="0.3">
      <c r="A32" s="9"/>
      <c r="B32" s="17"/>
      <c r="C32" s="14"/>
      <c r="D32" s="14"/>
      <c r="E32" s="6"/>
      <c r="F32" s="6"/>
      <c r="G32" s="6"/>
      <c r="I32" s="6"/>
      <c r="J32" s="6"/>
      <c r="K32" s="6"/>
      <c r="M32" s="6"/>
      <c r="N32" s="6"/>
      <c r="O32" s="6"/>
    </row>
    <row r="33" spans="1:15" hidden="1" x14ac:dyDescent="0.3">
      <c r="A33" s="9"/>
      <c r="B33" s="17"/>
      <c r="C33" s="14"/>
      <c r="D33" s="14"/>
      <c r="E33" s="6"/>
      <c r="F33" s="6"/>
      <c r="G33" s="6"/>
      <c r="I33" s="6"/>
      <c r="J33" s="6"/>
      <c r="K33" s="6"/>
      <c r="M33" s="6"/>
      <c r="N33" s="6"/>
      <c r="O33" s="6"/>
    </row>
    <row r="34" spans="1:15" hidden="1" x14ac:dyDescent="0.3">
      <c r="A34" s="9"/>
      <c r="B34" s="17"/>
      <c r="C34" s="14"/>
      <c r="D34" s="14"/>
      <c r="E34" s="6"/>
      <c r="F34" s="6"/>
      <c r="G34" s="6"/>
      <c r="I34" s="6"/>
      <c r="J34" s="6"/>
      <c r="K34" s="6"/>
      <c r="M34" s="6"/>
      <c r="N34" s="6"/>
      <c r="O34" s="6"/>
    </row>
    <row r="35" spans="1:15" hidden="1" x14ac:dyDescent="0.3">
      <c r="A35" s="9"/>
      <c r="B35" s="18"/>
      <c r="C35" s="14"/>
      <c r="D35" s="14"/>
      <c r="E35" s="6"/>
      <c r="F35" s="6"/>
      <c r="G35" s="6"/>
      <c r="I35" s="6"/>
      <c r="J35" s="6"/>
      <c r="K35" s="6"/>
      <c r="M35" s="6"/>
      <c r="N35" s="6"/>
      <c r="O35" s="6"/>
    </row>
    <row r="36" spans="1:15" x14ac:dyDescent="0.3">
      <c r="A36" s="9">
        <v>2211.9</v>
      </c>
      <c r="B36" s="100" t="s">
        <v>13</v>
      </c>
      <c r="C36" s="100"/>
      <c r="D36" s="10">
        <v>19900</v>
      </c>
      <c r="E36" s="6"/>
      <c r="F36" s="6"/>
      <c r="G36" s="6"/>
      <c r="I36" s="6"/>
      <c r="J36" s="6"/>
      <c r="K36" s="6"/>
      <c r="M36" s="6"/>
      <c r="N36" s="6"/>
      <c r="O36" s="6"/>
    </row>
    <row r="37" spans="1:15" hidden="1" outlineLevel="1" x14ac:dyDescent="0.3">
      <c r="A37" s="11"/>
      <c r="B37" s="12"/>
      <c r="C37" s="13">
        <f>SUM(C38:C56)</f>
        <v>19900</v>
      </c>
      <c r="D37" s="14"/>
      <c r="E37" s="15">
        <f>D36-C37</f>
        <v>0</v>
      </c>
    </row>
    <row r="38" spans="1:15" collapsed="1" x14ac:dyDescent="0.3">
      <c r="A38" s="9"/>
      <c r="B38" s="17" t="s">
        <v>14</v>
      </c>
      <c r="C38" s="14">
        <v>19900</v>
      </c>
      <c r="D38" s="14"/>
      <c r="E38" s="6"/>
      <c r="F38" s="6"/>
      <c r="G38" s="6"/>
      <c r="I38" s="6"/>
      <c r="J38" s="6"/>
      <c r="K38" s="6"/>
      <c r="M38" s="6"/>
      <c r="N38" s="6"/>
      <c r="O38" s="6"/>
    </row>
    <row r="39" spans="1:15" hidden="1" x14ac:dyDescent="0.3">
      <c r="A39" s="9"/>
      <c r="B39" s="17"/>
      <c r="C39" s="14"/>
      <c r="D39" s="14"/>
      <c r="E39" s="6"/>
      <c r="F39" s="6"/>
      <c r="G39" s="6"/>
      <c r="I39" s="6"/>
      <c r="J39" s="6"/>
      <c r="K39" s="6"/>
      <c r="M39" s="6"/>
      <c r="N39" s="6"/>
      <c r="O39" s="6"/>
    </row>
    <row r="40" spans="1:15" hidden="1" x14ac:dyDescent="0.3">
      <c r="A40" s="9"/>
      <c r="B40" s="17"/>
      <c r="C40" s="14"/>
      <c r="D40" s="14"/>
      <c r="E40" s="6"/>
      <c r="F40" s="6"/>
      <c r="G40" s="6"/>
      <c r="I40" s="6"/>
      <c r="J40" s="6"/>
      <c r="K40" s="6"/>
      <c r="M40" s="6"/>
      <c r="N40" s="6"/>
      <c r="O40" s="6"/>
    </row>
    <row r="41" spans="1:15" hidden="1" x14ac:dyDescent="0.3">
      <c r="A41" s="9"/>
      <c r="B41" s="17"/>
      <c r="C41" s="14"/>
      <c r="D41" s="14"/>
      <c r="E41" s="6"/>
      <c r="F41" s="6"/>
      <c r="G41" s="6"/>
      <c r="I41" s="6"/>
      <c r="J41" s="6"/>
      <c r="K41" s="6"/>
      <c r="M41" s="6"/>
      <c r="N41" s="6"/>
      <c r="O41" s="6"/>
    </row>
    <row r="42" spans="1:15" hidden="1" x14ac:dyDescent="0.3">
      <c r="A42" s="9"/>
      <c r="B42" s="16"/>
      <c r="C42" s="14"/>
      <c r="D42" s="14"/>
      <c r="E42" s="6"/>
      <c r="F42" s="6"/>
      <c r="G42" s="6"/>
      <c r="I42" s="6"/>
      <c r="J42" s="6"/>
      <c r="K42" s="6"/>
      <c r="M42" s="6"/>
      <c r="N42" s="6"/>
      <c r="O42" s="6"/>
    </row>
    <row r="43" spans="1:15" ht="35.25" hidden="1" customHeight="1" x14ac:dyDescent="0.3">
      <c r="A43" s="9"/>
      <c r="B43" s="16"/>
      <c r="C43" s="14"/>
      <c r="D43" s="14"/>
      <c r="E43" s="6"/>
      <c r="F43" s="6"/>
      <c r="G43" s="6"/>
      <c r="I43" s="6"/>
      <c r="J43" s="6"/>
      <c r="K43" s="6"/>
      <c r="M43" s="6"/>
      <c r="N43" s="6"/>
      <c r="O43" s="6"/>
    </row>
    <row r="44" spans="1:15" hidden="1" x14ac:dyDescent="0.3">
      <c r="A44" s="9"/>
      <c r="B44" s="16"/>
      <c r="C44" s="14"/>
      <c r="D44" s="14"/>
      <c r="E44" s="6"/>
      <c r="F44" s="6"/>
      <c r="G44" s="6"/>
      <c r="I44" s="6"/>
      <c r="J44" s="6"/>
      <c r="K44" s="6"/>
      <c r="M44" s="6"/>
      <c r="N44" s="6"/>
      <c r="O44" s="6"/>
    </row>
    <row r="45" spans="1:15" hidden="1" x14ac:dyDescent="0.3">
      <c r="A45" s="9"/>
      <c r="B45" s="17"/>
      <c r="C45" s="14"/>
      <c r="D45" s="14"/>
      <c r="E45" s="6"/>
      <c r="F45" s="6"/>
      <c r="G45" s="6"/>
      <c r="I45" s="6"/>
      <c r="J45" s="6"/>
      <c r="K45" s="6"/>
      <c r="M45" s="6"/>
      <c r="N45" s="6"/>
      <c r="O45" s="6"/>
    </row>
    <row r="46" spans="1:15" hidden="1" x14ac:dyDescent="0.3">
      <c r="A46" s="9"/>
      <c r="B46" s="17"/>
      <c r="C46" s="14"/>
      <c r="D46" s="14"/>
      <c r="E46" s="6"/>
      <c r="F46" s="6"/>
      <c r="G46" s="6"/>
      <c r="I46" s="6"/>
      <c r="J46" s="6"/>
      <c r="K46" s="6"/>
      <c r="M46" s="6"/>
      <c r="N46" s="6"/>
      <c r="O46" s="6"/>
    </row>
    <row r="47" spans="1:15" hidden="1" x14ac:dyDescent="0.3">
      <c r="A47" s="9"/>
      <c r="B47" s="17"/>
      <c r="C47" s="14"/>
      <c r="D47" s="14"/>
      <c r="E47" s="6"/>
      <c r="F47" s="6"/>
      <c r="G47" s="6"/>
      <c r="I47" s="6"/>
      <c r="J47" s="6"/>
      <c r="K47" s="6"/>
      <c r="M47" s="6"/>
      <c r="N47" s="6"/>
      <c r="O47" s="6"/>
    </row>
    <row r="48" spans="1:15" hidden="1" x14ac:dyDescent="0.3">
      <c r="A48" s="9"/>
      <c r="B48" s="17"/>
      <c r="C48" s="14"/>
      <c r="D48" s="14"/>
      <c r="E48" s="6"/>
      <c r="F48" s="6"/>
      <c r="G48" s="6"/>
      <c r="I48" s="6"/>
      <c r="J48" s="6"/>
      <c r="K48" s="6"/>
      <c r="M48" s="6"/>
      <c r="N48" s="6"/>
      <c r="O48" s="6"/>
    </row>
    <row r="49" spans="1:15" hidden="1" x14ac:dyDescent="0.3">
      <c r="A49" s="9"/>
      <c r="B49" s="17"/>
      <c r="C49" s="14"/>
      <c r="D49" s="14"/>
      <c r="E49" s="6"/>
      <c r="F49" s="6"/>
      <c r="G49" s="6"/>
      <c r="I49" s="6"/>
      <c r="J49" s="6"/>
      <c r="K49" s="6"/>
      <c r="M49" s="6"/>
      <c r="N49" s="6"/>
      <c r="O49" s="6"/>
    </row>
    <row r="50" spans="1:15" hidden="1" x14ac:dyDescent="0.3">
      <c r="A50" s="9"/>
      <c r="B50" s="17"/>
      <c r="C50" s="14"/>
      <c r="D50" s="14"/>
      <c r="E50" s="6"/>
      <c r="F50" s="6"/>
      <c r="G50" s="6"/>
      <c r="I50" s="6"/>
      <c r="J50" s="6"/>
      <c r="K50" s="6"/>
      <c r="M50" s="6"/>
      <c r="N50" s="6"/>
      <c r="O50" s="6"/>
    </row>
    <row r="51" spans="1:15" hidden="1" x14ac:dyDescent="0.3">
      <c r="A51" s="9"/>
      <c r="B51" s="17"/>
      <c r="C51" s="14"/>
      <c r="D51" s="14"/>
      <c r="E51" s="6"/>
      <c r="F51" s="6"/>
      <c r="G51" s="6"/>
      <c r="I51" s="6"/>
      <c r="J51" s="6"/>
      <c r="K51" s="6"/>
      <c r="M51" s="6"/>
      <c r="N51" s="6"/>
      <c r="O51" s="6"/>
    </row>
    <row r="52" spans="1:15" hidden="1" x14ac:dyDescent="0.3">
      <c r="A52" s="9"/>
      <c r="B52" s="17"/>
      <c r="C52" s="14"/>
      <c r="D52" s="14"/>
      <c r="E52" s="6"/>
      <c r="F52" s="6"/>
      <c r="G52" s="6"/>
      <c r="I52" s="6"/>
      <c r="J52" s="6"/>
      <c r="K52" s="6"/>
      <c r="M52" s="6"/>
      <c r="N52" s="6"/>
      <c r="O52" s="6"/>
    </row>
    <row r="53" spans="1:15" hidden="1" x14ac:dyDescent="0.3">
      <c r="A53" s="9"/>
      <c r="B53" s="17"/>
      <c r="C53" s="14"/>
      <c r="D53" s="14"/>
      <c r="E53" s="6"/>
      <c r="F53" s="6"/>
      <c r="G53" s="6"/>
      <c r="I53" s="6"/>
      <c r="J53" s="6"/>
      <c r="K53" s="6"/>
      <c r="M53" s="6"/>
      <c r="N53" s="6"/>
      <c r="O53" s="6"/>
    </row>
    <row r="54" spans="1:15" hidden="1" x14ac:dyDescent="0.3">
      <c r="A54" s="9"/>
      <c r="B54" s="17"/>
      <c r="C54" s="14"/>
      <c r="D54" s="14"/>
      <c r="E54" s="6"/>
      <c r="F54" s="6"/>
      <c r="G54" s="6"/>
      <c r="I54" s="6"/>
      <c r="J54" s="6"/>
      <c r="K54" s="6"/>
      <c r="M54" s="6"/>
      <c r="N54" s="6"/>
      <c r="O54" s="6"/>
    </row>
    <row r="55" spans="1:15" hidden="1" x14ac:dyDescent="0.3">
      <c r="A55" s="9"/>
      <c r="B55" s="17"/>
      <c r="C55" s="14"/>
      <c r="D55" s="14"/>
      <c r="E55" s="6"/>
      <c r="F55" s="6"/>
      <c r="G55" s="6"/>
      <c r="I55" s="6"/>
      <c r="J55" s="6"/>
      <c r="K55" s="6"/>
      <c r="M55" s="6"/>
      <c r="N55" s="6"/>
      <c r="O55" s="6"/>
    </row>
    <row r="56" spans="1:15" hidden="1" outlineLevel="1" x14ac:dyDescent="0.3">
      <c r="A56" s="6"/>
      <c r="B56" s="19"/>
      <c r="D56" s="2" t="b">
        <f>D4=D5</f>
        <v>1</v>
      </c>
      <c r="E56" s="6"/>
      <c r="F56" s="6"/>
      <c r="G56" s="6"/>
      <c r="I56" s="6"/>
      <c r="J56" s="6"/>
      <c r="K56" s="6"/>
      <c r="M56" s="6"/>
      <c r="N56" s="6"/>
      <c r="O56" s="6"/>
    </row>
    <row r="57" spans="1:15" collapsed="1" x14ac:dyDescent="0.3">
      <c r="A57" s="6"/>
      <c r="B57" s="19"/>
      <c r="D57" s="20" t="s">
        <v>15</v>
      </c>
      <c r="E57" s="6"/>
      <c r="F57" s="6"/>
      <c r="G57" s="6"/>
      <c r="I57" s="6"/>
      <c r="J57" s="6"/>
      <c r="K57" s="6"/>
      <c r="M57" s="6"/>
      <c r="N57" s="6"/>
      <c r="O57" s="6"/>
    </row>
    <row r="58" spans="1:15" x14ac:dyDescent="0.3">
      <c r="A58" s="6"/>
      <c r="B58" s="6"/>
      <c r="D58" s="20" t="s">
        <v>15</v>
      </c>
      <c r="E58" s="6"/>
      <c r="F58" s="6"/>
      <c r="G58" s="6"/>
      <c r="I58" s="6"/>
      <c r="J58" s="6"/>
      <c r="K58" s="6"/>
      <c r="M58" s="6"/>
      <c r="N58" s="6"/>
      <c r="O58" s="6"/>
    </row>
    <row r="59" spans="1:15" ht="14.25" customHeight="1" x14ac:dyDescent="0.3">
      <c r="D59" s="20" t="s">
        <v>15</v>
      </c>
    </row>
    <row r="60" spans="1:15" ht="39.75" customHeight="1" x14ac:dyDescent="0.3">
      <c r="A60" s="3">
        <v>2240</v>
      </c>
      <c r="B60" s="101" t="s">
        <v>16</v>
      </c>
      <c r="C60" s="101"/>
      <c r="D60" s="4">
        <f>ДЮСШ!H13</f>
        <v>2660</v>
      </c>
      <c r="E60" s="5">
        <f>D60-D61</f>
        <v>0</v>
      </c>
      <c r="F60" s="6"/>
      <c r="G60" s="6"/>
      <c r="I60" s="6"/>
      <c r="J60" s="6"/>
      <c r="K60" s="6"/>
      <c r="M60" s="6"/>
      <c r="N60" s="6"/>
      <c r="O60" s="6"/>
    </row>
    <row r="61" spans="1:15" hidden="1" outlineLevel="1" x14ac:dyDescent="0.3">
      <c r="A61" s="21">
        <v>2240</v>
      </c>
      <c r="B61" s="21"/>
      <c r="C61" s="8"/>
      <c r="D61" s="8">
        <f>SUM(D62:D87)</f>
        <v>2660</v>
      </c>
      <c r="E61" s="6" t="b">
        <f>D60=D61</f>
        <v>1</v>
      </c>
    </row>
    <row r="62" spans="1:15" hidden="1" collapsed="1" x14ac:dyDescent="0.3">
      <c r="A62" s="11">
        <v>2240.1</v>
      </c>
      <c r="B62" s="100" t="s">
        <v>17</v>
      </c>
      <c r="C62" s="100"/>
      <c r="D62" s="10"/>
    </row>
    <row r="63" spans="1:15" hidden="1" x14ac:dyDescent="0.3">
      <c r="A63" s="11">
        <v>2240.1999999999998</v>
      </c>
      <c r="B63" s="97" t="s">
        <v>18</v>
      </c>
      <c r="C63" s="98"/>
      <c r="D63" s="10"/>
    </row>
    <row r="64" spans="1:15" hidden="1" x14ac:dyDescent="0.3">
      <c r="A64" s="11">
        <v>2240.3000000000002</v>
      </c>
      <c r="B64" s="97" t="s">
        <v>19</v>
      </c>
      <c r="C64" s="98"/>
      <c r="D64" s="10"/>
    </row>
    <row r="65" spans="1:5" hidden="1" outlineLevel="1" x14ac:dyDescent="0.3">
      <c r="A65" s="11"/>
      <c r="B65" s="12"/>
      <c r="C65" s="13">
        <f>SUM(C66:C70)</f>
        <v>0</v>
      </c>
      <c r="D65" s="14"/>
      <c r="E65" s="15">
        <f>D64-C65</f>
        <v>0</v>
      </c>
    </row>
    <row r="66" spans="1:5" hidden="1" collapsed="1" x14ac:dyDescent="0.3">
      <c r="A66" s="11"/>
      <c r="B66" s="17"/>
      <c r="C66" s="14"/>
      <c r="D66" s="14"/>
    </row>
    <row r="67" spans="1:5" hidden="1" x14ac:dyDescent="0.3">
      <c r="A67" s="11"/>
      <c r="B67" s="17"/>
      <c r="C67" s="14"/>
      <c r="D67" s="14"/>
    </row>
    <row r="68" spans="1:5" hidden="1" x14ac:dyDescent="0.3">
      <c r="A68" s="11"/>
      <c r="B68" s="17"/>
      <c r="C68" s="14"/>
      <c r="D68" s="14"/>
    </row>
    <row r="69" spans="1:5" hidden="1" x14ac:dyDescent="0.3">
      <c r="A69" s="11"/>
      <c r="B69" s="17"/>
      <c r="C69" s="14"/>
      <c r="D69" s="14"/>
    </row>
    <row r="70" spans="1:5" hidden="1" x14ac:dyDescent="0.3">
      <c r="A70" s="11"/>
      <c r="B70" s="11"/>
      <c r="C70" s="14"/>
      <c r="D70" s="14"/>
    </row>
    <row r="71" spans="1:5" hidden="1" x14ac:dyDescent="0.3">
      <c r="A71" s="11">
        <v>2240.4</v>
      </c>
      <c r="B71" s="97" t="s">
        <v>20</v>
      </c>
      <c r="C71" s="98"/>
      <c r="D71" s="10"/>
    </row>
    <row r="72" spans="1:5" hidden="1" x14ac:dyDescent="0.3">
      <c r="A72" s="11">
        <v>2240.5</v>
      </c>
      <c r="B72" s="97" t="s">
        <v>21</v>
      </c>
      <c r="C72" s="98"/>
      <c r="D72" s="10"/>
    </row>
    <row r="73" spans="1:5" hidden="1" outlineLevel="1" x14ac:dyDescent="0.3">
      <c r="A73" s="11"/>
      <c r="B73" s="12"/>
      <c r="C73" s="13">
        <f>SUM(C74:C75)</f>
        <v>0</v>
      </c>
      <c r="D73" s="14"/>
      <c r="E73" s="15">
        <f>D72-C73</f>
        <v>0</v>
      </c>
    </row>
    <row r="74" spans="1:5" ht="17.25" hidden="1" customHeight="1" collapsed="1" x14ac:dyDescent="0.3">
      <c r="A74" s="11"/>
      <c r="B74" s="16"/>
      <c r="C74" s="14"/>
      <c r="D74" s="14"/>
    </row>
    <row r="75" spans="1:5" hidden="1" x14ac:dyDescent="0.3">
      <c r="A75" s="11"/>
      <c r="B75" s="17"/>
      <c r="C75" s="14"/>
      <c r="D75" s="14"/>
    </row>
    <row r="76" spans="1:5" hidden="1" x14ac:dyDescent="0.3">
      <c r="A76" s="11">
        <v>2240.6</v>
      </c>
      <c r="B76" s="97" t="s">
        <v>22</v>
      </c>
      <c r="C76" s="98"/>
      <c r="D76" s="10"/>
    </row>
    <row r="77" spans="1:5" hidden="1" x14ac:dyDescent="0.3">
      <c r="A77" s="11">
        <v>2240.6999999999998</v>
      </c>
      <c r="B77" s="97" t="s">
        <v>23</v>
      </c>
      <c r="C77" s="98"/>
      <c r="D77" s="10"/>
    </row>
    <row r="78" spans="1:5" hidden="1" x14ac:dyDescent="0.3">
      <c r="A78" s="11">
        <v>2240.8000000000002</v>
      </c>
      <c r="B78" s="97" t="s">
        <v>24</v>
      </c>
      <c r="C78" s="98"/>
      <c r="D78" s="10"/>
    </row>
    <row r="79" spans="1:5" hidden="1" x14ac:dyDescent="0.3">
      <c r="A79" s="11">
        <v>2240.9</v>
      </c>
      <c r="B79" s="97" t="s">
        <v>25</v>
      </c>
      <c r="C79" s="98"/>
      <c r="D79" s="10"/>
    </row>
    <row r="80" spans="1:5" hidden="1" x14ac:dyDescent="0.3">
      <c r="A80" s="11">
        <v>2241.1</v>
      </c>
      <c r="B80" s="97" t="s">
        <v>26</v>
      </c>
      <c r="C80" s="98"/>
      <c r="D80" s="10"/>
    </row>
    <row r="81" spans="1:5" hidden="1" x14ac:dyDescent="0.3">
      <c r="A81" s="11">
        <v>2241.1999999999998</v>
      </c>
      <c r="B81" s="97" t="s">
        <v>27</v>
      </c>
      <c r="C81" s="98"/>
      <c r="D81" s="10"/>
    </row>
    <row r="82" spans="1:5" x14ac:dyDescent="0.3">
      <c r="A82" s="11">
        <v>2241.3000000000002</v>
      </c>
      <c r="B82" s="97" t="s">
        <v>28</v>
      </c>
      <c r="C82" s="98"/>
      <c r="D82" s="10">
        <f>210*4+536+398</f>
        <v>1774</v>
      </c>
    </row>
    <row r="83" spans="1:5" hidden="1" x14ac:dyDescent="0.3">
      <c r="A83" s="11">
        <v>2241.4</v>
      </c>
      <c r="B83" s="97" t="s">
        <v>29</v>
      </c>
      <c r="C83" s="98"/>
      <c r="D83" s="10"/>
    </row>
    <row r="84" spans="1:5" hidden="1" x14ac:dyDescent="0.3">
      <c r="A84" s="11">
        <v>2241.5</v>
      </c>
      <c r="B84" s="97" t="s">
        <v>30</v>
      </c>
      <c r="C84" s="98"/>
      <c r="D84" s="10"/>
    </row>
    <row r="85" spans="1:5" ht="38.25" hidden="1" customHeight="1" x14ac:dyDescent="0.3">
      <c r="A85" s="11">
        <v>2241.6</v>
      </c>
      <c r="B85" s="99" t="s">
        <v>31</v>
      </c>
      <c r="C85" s="98"/>
      <c r="D85" s="10"/>
    </row>
    <row r="86" spans="1:5" hidden="1" x14ac:dyDescent="0.3">
      <c r="A86" s="11">
        <v>2241.6999999999998</v>
      </c>
      <c r="B86" s="97" t="s">
        <v>32</v>
      </c>
      <c r="C86" s="98"/>
      <c r="D86" s="10"/>
      <c r="E86" s="22"/>
    </row>
    <row r="87" spans="1:5" x14ac:dyDescent="0.3">
      <c r="A87" s="11">
        <v>2241.9</v>
      </c>
      <c r="B87" s="97" t="s">
        <v>33</v>
      </c>
      <c r="C87" s="98"/>
      <c r="D87" s="10">
        <v>886</v>
      </c>
      <c r="E87" s="22"/>
    </row>
    <row r="88" spans="1:5" hidden="1" outlineLevel="1" x14ac:dyDescent="0.3">
      <c r="A88" s="11"/>
      <c r="B88" s="12"/>
      <c r="C88" s="13">
        <f>SUM(C89:C98)</f>
        <v>886</v>
      </c>
      <c r="D88" s="23"/>
      <c r="E88" s="24">
        <f>D87-C88</f>
        <v>0</v>
      </c>
    </row>
    <row r="89" spans="1:5" collapsed="1" x14ac:dyDescent="0.3">
      <c r="A89" s="11"/>
      <c r="B89" s="16" t="s">
        <v>34</v>
      </c>
      <c r="C89" s="14">
        <f>100*4</f>
        <v>400</v>
      </c>
      <c r="D89" s="14"/>
      <c r="E89" s="22"/>
    </row>
    <row r="90" spans="1:5" x14ac:dyDescent="0.3">
      <c r="A90" s="11"/>
      <c r="B90" s="16" t="s">
        <v>35</v>
      </c>
      <c r="C90" s="14">
        <f>243+243</f>
        <v>486</v>
      </c>
      <c r="D90" s="14"/>
    </row>
    <row r="91" spans="1:5" hidden="1" x14ac:dyDescent="0.3">
      <c r="A91" s="11"/>
      <c r="B91" s="25"/>
      <c r="C91" s="14"/>
      <c r="D91" s="14"/>
    </row>
    <row r="92" spans="1:5" hidden="1" x14ac:dyDescent="0.3">
      <c r="A92" s="11"/>
      <c r="B92" s="25"/>
      <c r="C92" s="14"/>
      <c r="D92" s="14"/>
    </row>
    <row r="93" spans="1:5" hidden="1" x14ac:dyDescent="0.3">
      <c r="A93" s="11"/>
      <c r="B93" s="16"/>
      <c r="C93" s="14"/>
      <c r="D93" s="14"/>
    </row>
    <row r="94" spans="1:5" hidden="1" x14ac:dyDescent="0.3">
      <c r="A94" s="11"/>
      <c r="B94" s="16"/>
      <c r="C94" s="14"/>
      <c r="D94" s="14"/>
    </row>
    <row r="95" spans="1:5" hidden="1" x14ac:dyDescent="0.3">
      <c r="A95" s="11"/>
      <c r="B95" s="16"/>
      <c r="C95" s="14"/>
      <c r="D95" s="14"/>
    </row>
    <row r="96" spans="1:5" hidden="1" x14ac:dyDescent="0.3">
      <c r="A96" s="11"/>
      <c r="B96" s="16"/>
      <c r="C96" s="14"/>
      <c r="D96" s="14"/>
    </row>
    <row r="97" spans="2:4" hidden="1" outlineLevel="1" x14ac:dyDescent="0.3">
      <c r="B97" s="26"/>
      <c r="D97" s="2" t="b">
        <f>D60=D61</f>
        <v>1</v>
      </c>
    </row>
    <row r="98" spans="2:4" hidden="1" collapsed="1" x14ac:dyDescent="0.3">
      <c r="B98" s="26"/>
    </row>
  </sheetData>
  <sheetProtection sheet="1" objects="1" scenarios="1"/>
  <mergeCells count="31">
    <mergeCell ref="B30:C30"/>
    <mergeCell ref="A1:D1"/>
    <mergeCell ref="A2:D2"/>
    <mergeCell ref="B4:C4"/>
    <mergeCell ref="B6:C6"/>
    <mergeCell ref="B7:C7"/>
    <mergeCell ref="B14:C14"/>
    <mergeCell ref="B15:C15"/>
    <mergeCell ref="B16:C16"/>
    <mergeCell ref="B27:C27"/>
    <mergeCell ref="B28:C28"/>
    <mergeCell ref="B29:C29"/>
    <mergeCell ref="B80:C80"/>
    <mergeCell ref="B36:C36"/>
    <mergeCell ref="B60:C60"/>
    <mergeCell ref="B62:C62"/>
    <mergeCell ref="B63:C63"/>
    <mergeCell ref="B64:C64"/>
    <mergeCell ref="B71:C71"/>
    <mergeCell ref="B72:C72"/>
    <mergeCell ref="B76:C76"/>
    <mergeCell ref="B77:C77"/>
    <mergeCell ref="B78:C78"/>
    <mergeCell ref="B79:C79"/>
    <mergeCell ref="B87:C87"/>
    <mergeCell ref="B81:C81"/>
    <mergeCell ref="B82:C82"/>
    <mergeCell ref="B83:C83"/>
    <mergeCell ref="B84:C84"/>
    <mergeCell ref="B85:C85"/>
    <mergeCell ref="B86:C86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ДЮСШ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2024-08-02T12:10:11Z</dcterms:created>
  <dcterms:modified xsi:type="dcterms:W3CDTF">2024-08-05T06:27:18Z</dcterms:modified>
</cp:coreProperties>
</file>