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9 міс 2023\на сайт\"/>
    </mc:Choice>
  </mc:AlternateContent>
  <xr:revisionPtr revIDLastSave="0" documentId="13_ncr:1_{E0E80C8D-DFDF-45DF-A8B1-61AA9FC98E85}" xr6:coauthVersionLast="36" xr6:coauthVersionMax="36" xr10:uidLastSave="{00000000-0000-0000-0000-000000000000}"/>
  <bookViews>
    <workbookView xWindow="0" yWindow="0" windowWidth="28800" windowHeight="12225" xr2:uid="{6840F44F-6AA2-4F7A-A820-FD9CCFEAD575}"/>
  </bookViews>
  <sheets>
    <sheet name="ІРЦ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2" l="1"/>
  <c r="D4" i="2"/>
  <c r="A2" i="2"/>
  <c r="Z26" i="3"/>
  <c r="Y26" i="3"/>
  <c r="W26" i="3"/>
  <c r="V26" i="3"/>
  <c r="T26" i="3"/>
  <c r="S26" i="3"/>
  <c r="Q26" i="3"/>
  <c r="P26" i="3"/>
  <c r="N26" i="3"/>
  <c r="M26" i="3"/>
  <c r="K26" i="3"/>
  <c r="AA25" i="3"/>
  <c r="X25" i="3"/>
  <c r="U25" i="3"/>
  <c r="R25" i="3"/>
  <c r="O25" i="3"/>
  <c r="L25" i="3"/>
  <c r="H25" i="3"/>
  <c r="E25" i="3" s="1"/>
  <c r="G25" i="3"/>
  <c r="I25" i="3" s="1"/>
  <c r="AA24" i="3"/>
  <c r="X24" i="3"/>
  <c r="U24" i="3"/>
  <c r="R24" i="3"/>
  <c r="O24" i="3"/>
  <c r="L24" i="3"/>
  <c r="H24" i="3"/>
  <c r="E24" i="3" s="1"/>
  <c r="G24" i="3"/>
  <c r="I24" i="3" s="1"/>
  <c r="AA23" i="3"/>
  <c r="X23" i="3"/>
  <c r="U23" i="3"/>
  <c r="R23" i="3"/>
  <c r="O23" i="3"/>
  <c r="L23" i="3"/>
  <c r="H23" i="3"/>
  <c r="E23" i="3" s="1"/>
  <c r="G23" i="3"/>
  <c r="D23" i="3"/>
  <c r="AA22" i="3"/>
  <c r="X22" i="3"/>
  <c r="U22" i="3"/>
  <c r="R22" i="3"/>
  <c r="O22" i="3"/>
  <c r="L22" i="3"/>
  <c r="H22" i="3"/>
  <c r="E22" i="3" s="1"/>
  <c r="G22" i="3"/>
  <c r="D22" i="3" s="1"/>
  <c r="F22" i="3" s="1"/>
  <c r="AA21" i="3"/>
  <c r="X21" i="3"/>
  <c r="U21" i="3"/>
  <c r="R21" i="3"/>
  <c r="O21" i="3"/>
  <c r="L21" i="3"/>
  <c r="H21" i="3"/>
  <c r="E21" i="3" s="1"/>
  <c r="G21" i="3"/>
  <c r="I21" i="3" s="1"/>
  <c r="D21" i="3"/>
  <c r="F21" i="3" s="1"/>
  <c r="AA20" i="3"/>
  <c r="X20" i="3"/>
  <c r="U20" i="3"/>
  <c r="R20" i="3"/>
  <c r="O20" i="3"/>
  <c r="L20" i="3"/>
  <c r="H20" i="3"/>
  <c r="E20" i="3" s="1"/>
  <c r="G20" i="3"/>
  <c r="I20" i="3" s="1"/>
  <c r="AA19" i="3"/>
  <c r="X19" i="3"/>
  <c r="U19" i="3"/>
  <c r="R19" i="3"/>
  <c r="O19" i="3"/>
  <c r="L19" i="3"/>
  <c r="H19" i="3"/>
  <c r="E19" i="3" s="1"/>
  <c r="G19" i="3"/>
  <c r="D19" i="3" s="1"/>
  <c r="AA18" i="3"/>
  <c r="X18" i="3"/>
  <c r="U18" i="3"/>
  <c r="R18" i="3"/>
  <c r="O18" i="3"/>
  <c r="L18" i="3"/>
  <c r="H18" i="3"/>
  <c r="E18" i="3" s="1"/>
  <c r="G18" i="3"/>
  <c r="D18" i="3" s="1"/>
  <c r="AA17" i="3"/>
  <c r="X17" i="3"/>
  <c r="U17" i="3"/>
  <c r="R17" i="3"/>
  <c r="O17" i="3"/>
  <c r="L17" i="3"/>
  <c r="H17" i="3"/>
  <c r="E17" i="3" s="1"/>
  <c r="G17" i="3"/>
  <c r="D17" i="3"/>
  <c r="F17" i="3" s="1"/>
  <c r="AA16" i="3"/>
  <c r="X16" i="3"/>
  <c r="U16" i="3"/>
  <c r="R16" i="3"/>
  <c r="O16" i="3"/>
  <c r="L16" i="3"/>
  <c r="H16" i="3"/>
  <c r="E16" i="3" s="1"/>
  <c r="G16" i="3"/>
  <c r="I16" i="3" s="1"/>
  <c r="AA15" i="3"/>
  <c r="X15" i="3"/>
  <c r="U15" i="3"/>
  <c r="R15" i="3"/>
  <c r="O15" i="3"/>
  <c r="L15" i="3"/>
  <c r="H15" i="3"/>
  <c r="E15" i="3" s="1"/>
  <c r="G15" i="3"/>
  <c r="D15" i="3" s="1"/>
  <c r="AA14" i="3"/>
  <c r="X14" i="3"/>
  <c r="U14" i="3"/>
  <c r="R14" i="3"/>
  <c r="O14" i="3"/>
  <c r="L14" i="3"/>
  <c r="H14" i="3"/>
  <c r="G14" i="3"/>
  <c r="D14" i="3"/>
  <c r="AA13" i="3"/>
  <c r="X13" i="3"/>
  <c r="U13" i="3"/>
  <c r="R13" i="3"/>
  <c r="O13" i="3"/>
  <c r="L13" i="3"/>
  <c r="J13" i="3"/>
  <c r="H13" i="3"/>
  <c r="E13" i="3" s="1"/>
  <c r="G13" i="3"/>
  <c r="D13" i="3" s="1"/>
  <c r="AA12" i="3"/>
  <c r="X12" i="3"/>
  <c r="U12" i="3"/>
  <c r="R12" i="3"/>
  <c r="O12" i="3"/>
  <c r="L12" i="3"/>
  <c r="I12" i="3"/>
  <c r="H12" i="3"/>
  <c r="G12" i="3"/>
  <c r="D12" i="3" s="1"/>
  <c r="E12" i="3"/>
  <c r="AA11" i="3"/>
  <c r="X11" i="3"/>
  <c r="U11" i="3"/>
  <c r="R11" i="3"/>
  <c r="O11" i="3"/>
  <c r="J11" i="3"/>
  <c r="J26" i="3" s="1"/>
  <c r="H11" i="3"/>
  <c r="E11" i="3" s="1"/>
  <c r="AA10" i="3"/>
  <c r="X10" i="3"/>
  <c r="U10" i="3"/>
  <c r="R10" i="3"/>
  <c r="O10" i="3"/>
  <c r="L10" i="3"/>
  <c r="H10" i="3"/>
  <c r="G10" i="3"/>
  <c r="D10" i="3" s="1"/>
  <c r="AA9" i="3"/>
  <c r="AA26" i="3" s="1"/>
  <c r="X9" i="3"/>
  <c r="X26" i="3" s="1"/>
  <c r="U9" i="3"/>
  <c r="U26" i="3" s="1"/>
  <c r="R9" i="3"/>
  <c r="R26" i="3" s="1"/>
  <c r="O9" i="3"/>
  <c r="O26" i="3" s="1"/>
  <c r="L9" i="3"/>
  <c r="H9" i="3"/>
  <c r="I9" i="3" s="1"/>
  <c r="G9" i="3"/>
  <c r="D9" i="3"/>
  <c r="C100" i="2"/>
  <c r="E100" i="2" s="1"/>
  <c r="C79" i="2"/>
  <c r="E79" i="2" s="1"/>
  <c r="C71" i="2"/>
  <c r="E71" i="2" s="1"/>
  <c r="D67" i="2"/>
  <c r="E67" i="2" s="1"/>
  <c r="C49" i="2"/>
  <c r="E49" i="2" s="1"/>
  <c r="C41" i="2"/>
  <c r="E41" i="2" s="1"/>
  <c r="C32" i="2"/>
  <c r="E32" i="2" s="1"/>
  <c r="C20" i="2"/>
  <c r="C18" i="2"/>
  <c r="E18" i="2" s="1"/>
  <c r="C8" i="2"/>
  <c r="E8" i="2" s="1"/>
  <c r="D5" i="2"/>
  <c r="E4" i="2" s="1"/>
  <c r="D109" i="2" l="1"/>
  <c r="D62" i="2"/>
  <c r="D25" i="3"/>
  <c r="F25" i="3" s="1"/>
  <c r="F12" i="3"/>
  <c r="I13" i="3"/>
  <c r="I17" i="3"/>
  <c r="I10" i="3"/>
  <c r="I14" i="3"/>
  <c r="I18" i="3"/>
  <c r="I22" i="3"/>
  <c r="F13" i="3"/>
  <c r="H26" i="3"/>
  <c r="I15" i="3"/>
  <c r="D16" i="3"/>
  <c r="I19" i="3"/>
  <c r="D20" i="3"/>
  <c r="I23" i="3"/>
  <c r="D24" i="3"/>
  <c r="F18" i="3"/>
  <c r="F15" i="3"/>
  <c r="F19" i="3"/>
  <c r="F23" i="3"/>
  <c r="F16" i="3"/>
  <c r="F20" i="3"/>
  <c r="F24" i="3"/>
  <c r="G11" i="3"/>
  <c r="G26" i="3" s="1"/>
  <c r="L11" i="3"/>
  <c r="L26" i="3" s="1"/>
  <c r="E14" i="3"/>
  <c r="F14" i="3" s="1"/>
  <c r="E9" i="3"/>
  <c r="E10" i="3"/>
  <c r="F10" i="3" s="1"/>
  <c r="E5" i="2"/>
  <c r="F9" i="3" l="1"/>
  <c r="E26" i="3"/>
  <c r="I11" i="3"/>
  <c r="I26" i="3" s="1"/>
  <c r="D11" i="3"/>
  <c r="D26" i="3" l="1"/>
  <c r="F11" i="3"/>
  <c r="F26" i="3" s="1"/>
</calcChain>
</file>

<file path=xl/sharedStrings.xml><?xml version="1.0" encoding="utf-8"?>
<sst xmlns="http://schemas.openxmlformats.org/spreadsheetml/2006/main" count="97" uniqueCount="72">
  <si>
    <t>Касові видатки 
Інклюзивно-ресурсний центр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</si>
  <si>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</si>
  <si>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</si>
  <si>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</si>
  <si>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</si>
  <si>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</si>
  <si>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</si>
  <si>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</si>
  <si>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замок рейка / 05.2023</t>
  </si>
  <si>
    <t>будівельні  матеріали / 07,08.2023</t>
  </si>
  <si>
    <t>господарчі товари / 08.2023</t>
  </si>
  <si>
    <t>лаки, фарби / 08.2023</t>
  </si>
  <si>
    <t xml:space="preserve">Миючі засоби    </t>
  </si>
  <si>
    <t>Меблі</t>
  </si>
  <si>
    <t>Бензин</t>
  </si>
  <si>
    <t>Запчастини</t>
  </si>
  <si>
    <t>Ін.матеріали</t>
  </si>
  <si>
    <t>розвиваючі ігри / 08.2023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</si>
  <si>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</si>
  <si>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</si>
  <si>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</si>
  <si>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</si>
  <si>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</si>
  <si>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</si>
  <si>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</si>
  <si>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електромережі / 06.2023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</si>
  <si>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</si>
  <si>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</si>
  <si>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</si>
  <si>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</si>
  <si>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</si>
  <si>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</si>
  <si>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</si>
  <si>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</si>
  <si>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</si>
  <si>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</si>
  <si>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</si>
  <si>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</si>
  <si>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заправка картриджа / 03.2023</t>
  </si>
  <si>
    <t>регенерація  картриджа / 03.2023</t>
  </si>
  <si>
    <t xml:space="preserve">Кошторисні призначення та касові видатки 
Управління освіти Нововолинської міської ради Волинської обл., Інклюзивно-ресурсний центр </t>
  </si>
  <si>
    <t>за 9 місяців 2023 р.</t>
  </si>
  <si>
    <t>на 01.10.2023 (13.10.2023)</t>
  </si>
  <si>
    <t>Код</t>
  </si>
  <si>
    <t>Показники </t>
  </si>
  <si>
    <t>Разом</t>
  </si>
  <si>
    <t>Загальний фонд/00</t>
  </si>
  <si>
    <t>Загальний фонд/00
ІРЦ МБ 0611151</t>
  </si>
  <si>
    <t>Загальний фонд/00
ІРЦ Субвенція 0611152</t>
  </si>
  <si>
    <t>Загальний фонд/00
ІРЦ Субвенція ЗАЛИШОК 0611154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</si>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</sst>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 applyAlignment="1"/>
    <xf numFmtId="0" fontId="8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 vertical="center"/>
      <protection locked="0"/>
    </xf>
    <xf numFmtId="14" fontId="8" fillId="0" borderId="0" xfId="1" applyNumberFormat="1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0" fontId="11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1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1" fontId="7" fillId="0" borderId="17" xfId="1" applyNumberFormat="1" applyFont="1" applyBorder="1" applyAlignment="1" applyProtection="1">
      <alignment horizontal="center" vertical="center" wrapText="1"/>
      <protection locked="0"/>
    </xf>
    <xf numFmtId="1" fontId="8" fillId="0" borderId="18" xfId="1" applyNumberFormat="1" applyFont="1" applyBorder="1" applyAlignment="1" applyProtection="1">
      <alignment horizontal="center" vertical="top" wrapText="1"/>
      <protection locked="0"/>
    </xf>
    <xf numFmtId="1" fontId="8" fillId="0" borderId="19" xfId="1" applyNumberFormat="1" applyFont="1" applyBorder="1" applyAlignment="1" applyProtection="1">
      <alignment horizontal="center" vertical="top" wrapText="1"/>
      <protection locked="0"/>
    </xf>
    <xf numFmtId="1" fontId="8" fillId="0" borderId="20" xfId="1" applyNumberFormat="1" applyFont="1" applyBorder="1" applyAlignment="1">
      <alignment horizontal="center" vertical="top" wrapText="1"/>
    </xf>
    <xf numFmtId="1" fontId="8" fillId="0" borderId="9" xfId="1" applyNumberFormat="1" applyFont="1" applyBorder="1" applyAlignment="1">
      <alignment horizontal="center" vertical="center" wrapText="1"/>
    </xf>
    <xf numFmtId="1" fontId="8" fillId="0" borderId="20" xfId="1" applyNumberFormat="1" applyFont="1" applyBorder="1" applyAlignment="1">
      <alignment horizontal="center" vertical="center" wrapText="1"/>
    </xf>
    <xf numFmtId="1" fontId="8" fillId="0" borderId="8" xfId="1" applyNumberFormat="1" applyFont="1" applyBorder="1" applyAlignment="1">
      <alignment horizontal="center" vertical="center" wrapText="1"/>
    </xf>
    <xf numFmtId="1" fontId="8" fillId="0" borderId="17" xfId="1" applyNumberFormat="1" applyFont="1" applyBorder="1" applyAlignment="1">
      <alignment horizontal="center" vertical="center" wrapText="1"/>
    </xf>
    <xf numFmtId="1" fontId="8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13" fillId="0" borderId="22" xfId="1" applyFont="1" applyBorder="1" applyAlignment="1" applyProtection="1">
      <alignment horizontal="left" vertical="center" wrapText="1" indent="1"/>
      <protection locked="0"/>
    </xf>
    <xf numFmtId="0" fontId="13" fillId="0" borderId="23" xfId="1" applyFont="1" applyBorder="1" applyAlignment="1" applyProtection="1">
      <alignment horizontal="left" vertical="top" wrapText="1" indent="1"/>
      <protection locked="0"/>
    </xf>
    <xf numFmtId="0" fontId="13" fillId="0" borderId="24" xfId="1" applyFont="1" applyBorder="1" applyAlignment="1" applyProtection="1">
      <alignment horizontal="left" vertical="top" wrapText="1" indent="1"/>
      <protection locked="0"/>
    </xf>
    <xf numFmtId="164" fontId="13" fillId="4" borderId="25" xfId="1" applyNumberFormat="1" applyFont="1" applyFill="1" applyBorder="1" applyAlignment="1">
      <alignment horizontal="center" vertical="center" wrapText="1"/>
    </xf>
    <xf numFmtId="164" fontId="13" fillId="4" borderId="26" xfId="1" applyNumberFormat="1" applyFont="1" applyFill="1" applyBorder="1" applyAlignment="1">
      <alignment horizontal="center" vertical="center" wrapText="1"/>
    </xf>
    <xf numFmtId="165" fontId="13" fillId="4" borderId="4" xfId="1" applyNumberFormat="1" applyFont="1" applyFill="1" applyBorder="1" applyAlignment="1" applyProtection="1">
      <alignment horizontal="center" vertical="center" wrapText="1"/>
    </xf>
    <xf numFmtId="164" fontId="13" fillId="4" borderId="25" xfId="1" applyNumberFormat="1" applyFont="1" applyFill="1" applyBorder="1" applyAlignment="1" applyProtection="1">
      <alignment horizontal="center" vertical="center" wrapText="1"/>
    </xf>
    <xf numFmtId="164" fontId="13" fillId="4" borderId="27" xfId="1" applyNumberFormat="1" applyFont="1" applyFill="1" applyBorder="1" applyAlignment="1" applyProtection="1">
      <alignment horizontal="center" vertical="center" wrapText="1"/>
    </xf>
    <xf numFmtId="164" fontId="13" fillId="0" borderId="28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13" fillId="0" borderId="4" xfId="1" applyNumberFormat="1" applyFont="1" applyFill="1" applyBorder="1" applyAlignment="1" applyProtection="1">
      <alignment horizontal="center" vertical="center" wrapText="1"/>
    </xf>
    <xf numFmtId="166" fontId="13" fillId="0" borderId="30" xfId="1" applyNumberFormat="1" applyFont="1" applyFill="1" applyBorder="1" applyAlignment="1" applyProtection="1">
      <alignment horizontal="right" vertical="center" wrapText="1" indent="1"/>
      <protection locked="0"/>
    </xf>
    <xf numFmtId="166" fontId="13" fillId="0" borderId="31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0" xfId="1" applyFont="1"/>
    <xf numFmtId="0" fontId="13" fillId="0" borderId="32" xfId="1" applyFont="1" applyBorder="1" applyAlignment="1" applyProtection="1">
      <alignment horizontal="left" vertical="center" wrapText="1" indent="1"/>
      <protection locked="0"/>
    </xf>
    <xf numFmtId="0" fontId="13" fillId="0" borderId="3" xfId="1" applyFont="1" applyBorder="1" applyAlignment="1" applyProtection="1">
      <alignment horizontal="left" vertical="top" wrapText="1" indent="1"/>
      <protection locked="0"/>
    </xf>
    <xf numFmtId="0" fontId="14" fillId="0" borderId="2" xfId="1" applyFont="1" applyBorder="1" applyAlignment="1" applyProtection="1">
      <alignment horizontal="left" indent="1"/>
      <protection locked="0"/>
    </xf>
    <xf numFmtId="164" fontId="13" fillId="4" borderId="33" xfId="1" applyNumberFormat="1" applyFont="1" applyFill="1" applyBorder="1" applyAlignment="1">
      <alignment horizontal="center" vertical="center"/>
    </xf>
    <xf numFmtId="164" fontId="13" fillId="4" borderId="34" xfId="1" applyNumberFormat="1" applyFont="1" applyFill="1" applyBorder="1" applyAlignment="1">
      <alignment horizontal="center" vertical="center" wrapText="1"/>
    </xf>
    <xf numFmtId="165" fontId="13" fillId="4" borderId="32" xfId="1" applyNumberFormat="1" applyFont="1" applyFill="1" applyBorder="1" applyAlignment="1" applyProtection="1">
      <alignment horizontal="center" vertical="center" wrapText="1"/>
    </xf>
    <xf numFmtId="164" fontId="13" fillId="0" borderId="35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36" xfId="1" applyNumberFormat="1" applyFont="1" applyFill="1" applyBorder="1" applyAlignment="1" applyProtection="1">
      <alignment horizontal="center" vertical="center" wrapText="1"/>
      <protection locked="0"/>
    </xf>
    <xf numFmtId="165" fontId="13" fillId="0" borderId="32" xfId="1" applyNumberFormat="1" applyFont="1" applyFill="1" applyBorder="1" applyAlignment="1" applyProtection="1">
      <alignment horizontal="center" vertical="center" wrapText="1"/>
    </xf>
    <xf numFmtId="166" fontId="13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166" fontId="13" fillId="0" borderId="34" xfId="1" applyNumberFormat="1" applyFont="1" applyFill="1" applyBorder="1" applyAlignment="1" applyProtection="1">
      <alignment horizontal="right" vertical="center" wrapText="1" indent="1"/>
      <protection locked="0"/>
    </xf>
    <xf numFmtId="0" fontId="13" fillId="0" borderId="37" xfId="1" applyFont="1" applyBorder="1" applyAlignment="1" applyProtection="1">
      <alignment horizontal="left" vertical="top" wrapText="1" indent="1"/>
      <protection locked="0"/>
    </xf>
    <xf numFmtId="0" fontId="13" fillId="0" borderId="10" xfId="1" applyFont="1" applyBorder="1" applyAlignment="1" applyProtection="1">
      <alignment horizontal="left" vertical="center" wrapText="1" indent="1"/>
      <protection locked="0"/>
    </xf>
    <xf numFmtId="0" fontId="13" fillId="0" borderId="11" xfId="1" applyFont="1" applyBorder="1" applyAlignment="1" applyProtection="1">
      <alignment horizontal="left" vertical="top" wrapText="1" indent="1"/>
      <protection locked="0"/>
    </xf>
    <xf numFmtId="0" fontId="14" fillId="0" borderId="12" xfId="1" applyFont="1" applyBorder="1" applyAlignment="1" applyProtection="1">
      <alignment horizontal="left" indent="1"/>
      <protection locked="0"/>
    </xf>
    <xf numFmtId="164" fontId="13" fillId="0" borderId="38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39" xfId="1" applyFont="1" applyBorder="1" applyAlignment="1" applyProtection="1">
      <alignment horizontal="center" vertical="top" wrapText="1"/>
      <protection locked="0"/>
    </xf>
    <xf numFmtId="164" fontId="13" fillId="4" borderId="40" xfId="1" applyNumberFormat="1" applyFont="1" applyFill="1" applyBorder="1" applyAlignment="1">
      <alignment horizontal="center" vertical="center" wrapText="1"/>
    </xf>
    <xf numFmtId="164" fontId="13" fillId="4" borderId="41" xfId="1" applyNumberFormat="1" applyFont="1" applyFill="1" applyBorder="1" applyAlignment="1">
      <alignment horizontal="center" vertical="center" wrapText="1"/>
    </xf>
    <xf numFmtId="165" fontId="13" fillId="4" borderId="42" xfId="1" applyNumberFormat="1" applyFont="1" applyFill="1" applyBorder="1" applyAlignment="1" applyProtection="1">
      <alignment horizontal="center" vertical="center" wrapText="1"/>
    </xf>
    <xf numFmtId="164" fontId="13" fillId="0" borderId="43" xfId="1" applyNumberFormat="1" applyFont="1" applyFill="1" applyBorder="1" applyAlignment="1" applyProtection="1">
      <alignment horizontal="center" vertical="center" wrapText="1"/>
      <protection locked="0"/>
    </xf>
    <xf numFmtId="165" fontId="13" fillId="0" borderId="42" xfId="1" applyNumberFormat="1" applyFont="1" applyFill="1" applyBorder="1" applyAlignment="1" applyProtection="1">
      <alignment horizontal="center" vertical="center" wrapText="1"/>
    </xf>
    <xf numFmtId="166" fontId="13" fillId="0" borderId="44" xfId="1" applyNumberFormat="1" applyFont="1" applyFill="1" applyBorder="1" applyAlignment="1" applyProtection="1">
      <alignment horizontal="right" vertical="center" wrapText="1" indent="1"/>
      <protection locked="0"/>
    </xf>
    <xf numFmtId="0" fontId="2" fillId="5" borderId="7" xfId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5" borderId="9" xfId="1" applyFont="1" applyFill="1" applyBorder="1" applyAlignment="1">
      <alignment horizontal="center" vertical="center" wrapText="1"/>
    </xf>
    <xf numFmtId="164" fontId="2" fillId="5" borderId="20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6" fontId="2" fillId="5" borderId="20" xfId="1" applyNumberFormat="1" applyFont="1" applyFill="1" applyBorder="1" applyAlignment="1">
      <alignment horizontal="right" vertical="center" wrapText="1" indent="1"/>
    </xf>
    <xf numFmtId="166" fontId="2" fillId="5" borderId="9" xfId="1" applyNumberFormat="1" applyFont="1" applyFill="1" applyBorder="1" applyAlignment="1">
      <alignment horizontal="right" vertical="center" wrapText="1" indent="1"/>
    </xf>
    <xf numFmtId="0" fontId="12" fillId="0" borderId="0" xfId="1" applyFont="1" applyAlignment="1">
      <alignment horizontal="center"/>
    </xf>
    <xf numFmtId="0" fontId="15" fillId="0" borderId="0" xfId="1" applyFont="1" applyAlignment="1">
      <alignment horizontal="center"/>
    </xf>
  </cellXfs>
  <cellStyles count="2">
    <cellStyle name="Обычный" xfId="0" builtinId="0"/>
    <cellStyle name="Обычный 2" xfId="1" xr:uid="{CBFE9770-3BA0-4F5E-AE08-B8D28B7F4F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F0F91-9A88-4207-91D6-EDC670B63B2E}">
  <sheetPr codeName="Лист1"/>
  <dimension ref="A1:AG26"/>
  <sheetViews>
    <sheetView tabSelected="1" zoomScale="60" zoomScaleNormal="60" workbookViewId="0">
      <pane xSplit="3" ySplit="8" topLeftCell="P9" activePane="bottomRight" state="frozen"/>
      <selection pane="topRight" activeCell="E1" sqref="E1"/>
      <selection pane="bottomLeft" activeCell="A9" sqref="A9"/>
      <selection pane="bottomRight" activeCell="A9" sqref="A9"/>
    </sheetView>
  </sheetViews>
  <sheetFormatPr defaultRowHeight="15" x14ac:dyDescent="0.25"/>
  <cols>
    <col min="1" max="1" width="12.140625" style="115" customWidth="1"/>
    <col min="2" max="2" width="16" style="114" customWidth="1"/>
    <col min="3" max="3" width="33.28515625" style="82" customWidth="1"/>
    <col min="4" max="4" width="20.42578125" style="82" customWidth="1"/>
    <col min="5" max="5" width="21.5703125" style="114" customWidth="1"/>
    <col min="6" max="6" width="20.85546875" style="114" customWidth="1"/>
    <col min="7" max="7" width="21.7109375" style="114" customWidth="1"/>
    <col min="8" max="8" width="21.5703125" style="114" customWidth="1"/>
    <col min="9" max="9" width="19.42578125" style="114" customWidth="1"/>
    <col min="10" max="10" width="19.42578125" style="82" customWidth="1"/>
    <col min="11" max="12" width="19.42578125" style="114" customWidth="1"/>
    <col min="13" max="13" width="21.28515625" style="82" customWidth="1"/>
    <col min="14" max="15" width="19.42578125" style="114" customWidth="1"/>
    <col min="16" max="16" width="21.28515625" style="82" hidden="1" customWidth="1"/>
    <col min="17" max="18" width="19.42578125" style="114" hidden="1" customWidth="1"/>
    <col min="19" max="19" width="19.42578125" style="82" customWidth="1"/>
    <col min="20" max="22" width="19.42578125" style="114" customWidth="1"/>
    <col min="23" max="23" width="19" style="114" customWidth="1"/>
    <col min="24" max="24" width="19.42578125" style="114" customWidth="1"/>
    <col min="25" max="25" width="19.42578125" style="82" hidden="1" customWidth="1"/>
    <col min="26" max="26" width="19.7109375" style="114" hidden="1" customWidth="1"/>
    <col min="27" max="27" width="19.42578125" style="114" hidden="1" customWidth="1"/>
    <col min="28" max="29" width="18.140625" style="114" customWidth="1"/>
    <col min="30" max="30" width="14.28515625" style="82" customWidth="1"/>
    <col min="31" max="33" width="18.140625" style="114" customWidth="1"/>
    <col min="34" max="35" width="14.28515625" style="82" customWidth="1"/>
    <col min="36" max="16384" width="9.140625" style="82"/>
  </cols>
  <sheetData>
    <row r="1" spans="1:33" s="35" customFormat="1" ht="5.25" customHeight="1" x14ac:dyDescent="0.3">
      <c r="A1" s="32"/>
      <c r="B1" s="33"/>
      <c r="C1" s="33"/>
      <c r="D1" s="33"/>
      <c r="E1" s="33"/>
      <c r="F1" s="33"/>
      <c r="G1" s="33"/>
      <c r="H1" s="34"/>
      <c r="I1" s="34"/>
      <c r="K1" s="33"/>
      <c r="L1" s="33"/>
      <c r="N1" s="33"/>
      <c r="O1" s="33"/>
      <c r="Q1" s="33"/>
      <c r="R1" s="33"/>
      <c r="T1" s="33"/>
      <c r="U1" s="33"/>
      <c r="V1" s="33"/>
      <c r="W1" s="34"/>
      <c r="X1" s="34"/>
      <c r="Z1" s="33"/>
      <c r="AA1" s="33"/>
      <c r="AB1" s="33"/>
      <c r="AC1" s="34"/>
      <c r="AE1" s="33"/>
      <c r="AF1" s="33"/>
      <c r="AG1" s="34"/>
    </row>
    <row r="2" spans="1:33" s="35" customFormat="1" ht="12.75" customHeight="1" x14ac:dyDescent="0.25">
      <c r="A2" s="36" t="s">
        <v>40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pans="1:33" s="35" customFormat="1" ht="31.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spans="1:33" s="35" customFormat="1" ht="24" customHeight="1" x14ac:dyDescent="0.3">
      <c r="A4" s="37" t="s">
        <v>41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</row>
    <row r="5" spans="1:33" s="38" customFormat="1" ht="17.25" customHeight="1" thickBot="1" x14ac:dyDescent="0.3">
      <c r="J5" s="39">
        <v>45200</v>
      </c>
      <c r="K5" s="39" t="s">
        <v>42</v>
      </c>
      <c r="N5" s="40"/>
    </row>
    <row r="6" spans="1:33" s="35" customFormat="1" ht="51.75" customHeight="1" thickBot="1" x14ac:dyDescent="0.3">
      <c r="A6" s="41" t="s">
        <v>43</v>
      </c>
      <c r="B6" s="42" t="s">
        <v>44</v>
      </c>
      <c r="C6" s="43"/>
      <c r="D6" s="44" t="s">
        <v>45</v>
      </c>
      <c r="E6" s="45"/>
      <c r="F6" s="46"/>
      <c r="G6" s="44" t="s">
        <v>46</v>
      </c>
      <c r="H6" s="45"/>
      <c r="I6" s="46"/>
      <c r="J6" s="47" t="s">
        <v>47</v>
      </c>
      <c r="K6" s="45"/>
      <c r="L6" s="46"/>
      <c r="M6" s="47" t="s">
        <v>48</v>
      </c>
      <c r="N6" s="45"/>
      <c r="O6" s="46"/>
      <c r="P6" s="47" t="s">
        <v>49</v>
      </c>
      <c r="Q6" s="45"/>
      <c r="R6" s="46"/>
      <c r="S6" s="47" t="s">
        <v>50</v>
      </c>
      <c r="T6" s="48"/>
      <c r="U6" s="49"/>
      <c r="V6" s="47" t="s">
        <v>51</v>
      </c>
      <c r="W6" s="48"/>
      <c r="X6" s="49"/>
      <c r="Y6" s="47" t="s">
        <v>52</v>
      </c>
      <c r="Z6" s="48"/>
      <c r="AA6" s="46"/>
    </row>
    <row r="7" spans="1:33" s="35" customFormat="1" ht="54" customHeight="1" thickBot="1" x14ac:dyDescent="0.3">
      <c r="A7" s="50"/>
      <c r="B7" s="51"/>
      <c r="C7" s="52"/>
      <c r="D7" s="53" t="s">
        <v>53</v>
      </c>
      <c r="E7" s="54" t="s">
        <v>54</v>
      </c>
      <c r="F7" s="55" t="s">
        <v>55</v>
      </c>
      <c r="G7" s="53" t="s">
        <v>53</v>
      </c>
      <c r="H7" s="56" t="s">
        <v>54</v>
      </c>
      <c r="I7" s="55" t="s">
        <v>55</v>
      </c>
      <c r="J7" s="53" t="s">
        <v>53</v>
      </c>
      <c r="K7" s="57" t="s">
        <v>54</v>
      </c>
      <c r="L7" s="55" t="s">
        <v>55</v>
      </c>
      <c r="M7" s="53" t="s">
        <v>53</v>
      </c>
      <c r="N7" s="57" t="s">
        <v>54</v>
      </c>
      <c r="O7" s="55" t="s">
        <v>55</v>
      </c>
      <c r="P7" s="53" t="s">
        <v>53</v>
      </c>
      <c r="Q7" s="57" t="s">
        <v>54</v>
      </c>
      <c r="R7" s="55" t="s">
        <v>55</v>
      </c>
      <c r="S7" s="53" t="s">
        <v>53</v>
      </c>
      <c r="T7" s="57" t="s">
        <v>54</v>
      </c>
      <c r="U7" s="55" t="s">
        <v>55</v>
      </c>
      <c r="V7" s="53" t="s">
        <v>53</v>
      </c>
      <c r="W7" s="58" t="s">
        <v>54</v>
      </c>
      <c r="X7" s="55" t="s">
        <v>55</v>
      </c>
      <c r="Y7" s="53" t="s">
        <v>53</v>
      </c>
      <c r="Z7" s="58" t="s">
        <v>54</v>
      </c>
      <c r="AA7" s="55" t="s">
        <v>55</v>
      </c>
    </row>
    <row r="8" spans="1:33" s="68" customFormat="1" ht="20.25" customHeight="1" thickBot="1" x14ac:dyDescent="0.25">
      <c r="A8" s="59">
        <v>1</v>
      </c>
      <c r="B8" s="60">
        <v>2</v>
      </c>
      <c r="C8" s="61"/>
      <c r="D8" s="62">
        <v>3</v>
      </c>
      <c r="E8" s="63">
        <v>4</v>
      </c>
      <c r="F8" s="63">
        <v>5</v>
      </c>
      <c r="G8" s="64">
        <v>6</v>
      </c>
      <c r="H8" s="65">
        <v>7</v>
      </c>
      <c r="I8" s="66">
        <v>8</v>
      </c>
      <c r="J8" s="64">
        <v>9</v>
      </c>
      <c r="K8" s="63">
        <v>10</v>
      </c>
      <c r="L8" s="63">
        <v>11</v>
      </c>
      <c r="M8" s="64">
        <v>9</v>
      </c>
      <c r="N8" s="63">
        <v>10</v>
      </c>
      <c r="O8" s="63">
        <v>11</v>
      </c>
      <c r="P8" s="64">
        <v>9</v>
      </c>
      <c r="Q8" s="63">
        <v>10</v>
      </c>
      <c r="R8" s="63">
        <v>11</v>
      </c>
      <c r="S8" s="64">
        <v>9</v>
      </c>
      <c r="T8" s="63">
        <v>10</v>
      </c>
      <c r="U8" s="63">
        <v>11</v>
      </c>
      <c r="V8" s="65">
        <v>12</v>
      </c>
      <c r="W8" s="67">
        <v>13</v>
      </c>
      <c r="X8" s="63">
        <v>14</v>
      </c>
      <c r="Y8" s="65">
        <v>15</v>
      </c>
      <c r="Z8" s="67">
        <v>16</v>
      </c>
      <c r="AA8" s="63">
        <v>17</v>
      </c>
    </row>
    <row r="9" spans="1:33" ht="18.75" customHeight="1" x14ac:dyDescent="0.2">
      <c r="A9" s="69">
        <v>2111</v>
      </c>
      <c r="B9" s="70" t="s">
        <v>56</v>
      </c>
      <c r="C9" s="71"/>
      <c r="D9" s="72">
        <f>G9+S9+V9+Y9</f>
        <v>1314060</v>
      </c>
      <c r="E9" s="73">
        <f>H9+T9+W9+Z9</f>
        <v>659174.55999999994</v>
      </c>
      <c r="F9" s="74">
        <f>D9-E9</f>
        <v>654885.44000000006</v>
      </c>
      <c r="G9" s="75">
        <f>J9+M9+P9</f>
        <v>1314060</v>
      </c>
      <c r="H9" s="76">
        <f>K9+N9+Q9</f>
        <v>659174.55999999994</v>
      </c>
      <c r="I9" s="74">
        <f>G9-H9</f>
        <v>654885.44000000006</v>
      </c>
      <c r="J9" s="77">
        <v>214800</v>
      </c>
      <c r="K9" s="78">
        <v>116835.1</v>
      </c>
      <c r="L9" s="79">
        <f>J9-K9</f>
        <v>97964.9</v>
      </c>
      <c r="M9" s="77">
        <v>1099260</v>
      </c>
      <c r="N9" s="78">
        <v>542339.46</v>
      </c>
      <c r="O9" s="79">
        <f>M9-N9</f>
        <v>556920.54</v>
      </c>
      <c r="P9" s="77">
        <v>0</v>
      </c>
      <c r="Q9" s="78">
        <v>0</v>
      </c>
      <c r="R9" s="79">
        <f>P9-Q9</f>
        <v>0</v>
      </c>
      <c r="S9" s="80">
        <v>0</v>
      </c>
      <c r="T9" s="81">
        <v>0</v>
      </c>
      <c r="U9" s="79">
        <f>S9-T9</f>
        <v>0</v>
      </c>
      <c r="V9" s="77">
        <v>0</v>
      </c>
      <c r="W9" s="78">
        <v>0</v>
      </c>
      <c r="X9" s="79">
        <f>V9-W9</f>
        <v>0</v>
      </c>
      <c r="Y9" s="77">
        <v>0</v>
      </c>
      <c r="Z9" s="78">
        <v>0</v>
      </c>
      <c r="AA9" s="79">
        <f>Y9-Z9</f>
        <v>0</v>
      </c>
      <c r="AB9" s="82"/>
      <c r="AC9" s="82"/>
      <c r="AE9" s="82"/>
      <c r="AF9" s="82"/>
      <c r="AG9" s="82"/>
    </row>
    <row r="10" spans="1:33" ht="18.75" customHeight="1" x14ac:dyDescent="0.2">
      <c r="A10" s="83">
        <v>2120</v>
      </c>
      <c r="B10" s="84" t="s">
        <v>57</v>
      </c>
      <c r="C10" s="85"/>
      <c r="D10" s="86">
        <f>G10+S10+V10+Y10</f>
        <v>289040</v>
      </c>
      <c r="E10" s="87">
        <f>H10+T10+W10+Z10</f>
        <v>146655.67999999999</v>
      </c>
      <c r="F10" s="88">
        <f>D10-E10</f>
        <v>142384.32000000001</v>
      </c>
      <c r="G10" s="75">
        <f t="shared" ref="G10:H25" si="0">J10+M10+P10</f>
        <v>289040</v>
      </c>
      <c r="H10" s="76">
        <f t="shared" si="0"/>
        <v>146655.67999999999</v>
      </c>
      <c r="I10" s="88">
        <f>G10-H10</f>
        <v>142384.32000000001</v>
      </c>
      <c r="J10" s="89">
        <v>47200</v>
      </c>
      <c r="K10" s="90">
        <v>25983.87</v>
      </c>
      <c r="L10" s="91">
        <f>J10-K10</f>
        <v>21216.13</v>
      </c>
      <c r="M10" s="89">
        <v>241840</v>
      </c>
      <c r="N10" s="90">
        <v>120671.81</v>
      </c>
      <c r="O10" s="91">
        <f>M10-N10</f>
        <v>121168.19</v>
      </c>
      <c r="P10" s="89">
        <v>0</v>
      </c>
      <c r="Q10" s="90">
        <v>0</v>
      </c>
      <c r="R10" s="91">
        <f>P10-Q10</f>
        <v>0</v>
      </c>
      <c r="S10" s="92">
        <v>0</v>
      </c>
      <c r="T10" s="93">
        <v>0</v>
      </c>
      <c r="U10" s="91">
        <f>S10-T10</f>
        <v>0</v>
      </c>
      <c r="V10" s="89">
        <v>0</v>
      </c>
      <c r="W10" s="90">
        <v>0</v>
      </c>
      <c r="X10" s="91">
        <f>V10-W10</f>
        <v>0</v>
      </c>
      <c r="Y10" s="89">
        <v>0</v>
      </c>
      <c r="Z10" s="90">
        <v>0</v>
      </c>
      <c r="AA10" s="91">
        <f>Y10-Z10</f>
        <v>0</v>
      </c>
      <c r="AB10" s="82"/>
      <c r="AC10" s="82"/>
      <c r="AE10" s="82"/>
      <c r="AF10" s="82"/>
      <c r="AG10" s="82"/>
    </row>
    <row r="11" spans="1:33" ht="18.75" customHeight="1" x14ac:dyDescent="0.2">
      <c r="A11" s="83">
        <v>2210</v>
      </c>
      <c r="B11" s="84" t="s">
        <v>2</v>
      </c>
      <c r="C11" s="85"/>
      <c r="D11" s="86">
        <f t="shared" ref="D11:E25" si="1">G11+S11+V11+Y11</f>
        <v>200140</v>
      </c>
      <c r="E11" s="87">
        <f t="shared" si="1"/>
        <v>79292.92</v>
      </c>
      <c r="F11" s="88">
        <f t="shared" ref="F11:F24" si="2">D11-E11</f>
        <v>120847.08</v>
      </c>
      <c r="G11" s="75">
        <f t="shared" si="0"/>
        <v>188640</v>
      </c>
      <c r="H11" s="76">
        <f t="shared" si="0"/>
        <v>67792.92</v>
      </c>
      <c r="I11" s="88">
        <f t="shared" ref="I11:I24" si="3">G11-H11</f>
        <v>120847.08</v>
      </c>
      <c r="J11" s="89">
        <f>103640+85000</f>
        <v>188640</v>
      </c>
      <c r="K11" s="90">
        <v>67792.92</v>
      </c>
      <c r="L11" s="91">
        <f t="shared" ref="L11:L24" si="4">J11-K11</f>
        <v>120847.08</v>
      </c>
      <c r="M11" s="89">
        <v>0</v>
      </c>
      <c r="N11" s="90">
        <v>0</v>
      </c>
      <c r="O11" s="91">
        <f t="shared" ref="O11:O24" si="5">M11-N11</f>
        <v>0</v>
      </c>
      <c r="P11" s="89">
        <v>0</v>
      </c>
      <c r="Q11" s="90">
        <v>0</v>
      </c>
      <c r="R11" s="91">
        <f t="shared" ref="R11:R24" si="6">P11-Q11</f>
        <v>0</v>
      </c>
      <c r="S11" s="92"/>
      <c r="T11" s="93"/>
      <c r="U11" s="91">
        <f t="shared" ref="U11:U24" si="7">S11-T11</f>
        <v>0</v>
      </c>
      <c r="V11" s="89">
        <v>11500</v>
      </c>
      <c r="W11" s="90">
        <v>11500</v>
      </c>
      <c r="X11" s="91">
        <f t="shared" ref="X11:X24" si="8">V11-W11</f>
        <v>0</v>
      </c>
      <c r="Y11" s="89">
        <v>0</v>
      </c>
      <c r="Z11" s="90">
        <v>0</v>
      </c>
      <c r="AA11" s="91">
        <f t="shared" ref="AA11:AA24" si="9">Y11-Z11</f>
        <v>0</v>
      </c>
      <c r="AB11" s="82"/>
      <c r="AC11" s="82"/>
      <c r="AE11" s="82"/>
      <c r="AF11" s="82"/>
      <c r="AG11" s="82"/>
    </row>
    <row r="12" spans="1:33" ht="18.75" customHeight="1" x14ac:dyDescent="0.2">
      <c r="A12" s="83">
        <v>2230</v>
      </c>
      <c r="B12" s="84" t="s">
        <v>58</v>
      </c>
      <c r="C12" s="85"/>
      <c r="D12" s="86">
        <f t="shared" si="1"/>
        <v>0</v>
      </c>
      <c r="E12" s="87">
        <f t="shared" si="1"/>
        <v>0</v>
      </c>
      <c r="F12" s="88">
        <f t="shared" si="2"/>
        <v>0</v>
      </c>
      <c r="G12" s="75">
        <f t="shared" si="0"/>
        <v>0</v>
      </c>
      <c r="H12" s="76">
        <f t="shared" si="0"/>
        <v>0</v>
      </c>
      <c r="I12" s="88">
        <f t="shared" si="3"/>
        <v>0</v>
      </c>
      <c r="J12" s="89">
        <v>0</v>
      </c>
      <c r="K12" s="90">
        <v>0</v>
      </c>
      <c r="L12" s="91">
        <f t="shared" si="4"/>
        <v>0</v>
      </c>
      <c r="M12" s="89">
        <v>0</v>
      </c>
      <c r="N12" s="90">
        <v>0</v>
      </c>
      <c r="O12" s="91">
        <f t="shared" si="5"/>
        <v>0</v>
      </c>
      <c r="P12" s="89">
        <v>0</v>
      </c>
      <c r="Q12" s="90">
        <v>0</v>
      </c>
      <c r="R12" s="91">
        <f t="shared" si="6"/>
        <v>0</v>
      </c>
      <c r="S12" s="92">
        <v>0</v>
      </c>
      <c r="T12" s="93">
        <v>0</v>
      </c>
      <c r="U12" s="91">
        <f t="shared" si="7"/>
        <v>0</v>
      </c>
      <c r="V12" s="89">
        <v>0</v>
      </c>
      <c r="W12" s="90">
        <v>0</v>
      </c>
      <c r="X12" s="91">
        <f t="shared" si="8"/>
        <v>0</v>
      </c>
      <c r="Y12" s="89">
        <v>0</v>
      </c>
      <c r="Z12" s="90">
        <v>0</v>
      </c>
      <c r="AA12" s="91">
        <f t="shared" si="9"/>
        <v>0</v>
      </c>
      <c r="AB12" s="82"/>
      <c r="AC12" s="82"/>
      <c r="AE12" s="82"/>
      <c r="AF12" s="82"/>
      <c r="AG12" s="82"/>
    </row>
    <row r="13" spans="1:33" ht="18.75" customHeight="1" x14ac:dyDescent="0.2">
      <c r="A13" s="83">
        <v>2240</v>
      </c>
      <c r="B13" s="84" t="s">
        <v>19</v>
      </c>
      <c r="C13" s="85"/>
      <c r="D13" s="86">
        <f t="shared" si="1"/>
        <v>46300</v>
      </c>
      <c r="E13" s="87">
        <f t="shared" si="1"/>
        <v>37907.4</v>
      </c>
      <c r="F13" s="88">
        <f t="shared" si="2"/>
        <v>8392.5999999999985</v>
      </c>
      <c r="G13" s="75">
        <f t="shared" si="0"/>
        <v>46300</v>
      </c>
      <c r="H13" s="76">
        <f t="shared" si="0"/>
        <v>37907.4</v>
      </c>
      <c r="I13" s="88">
        <f t="shared" si="3"/>
        <v>8392.5999999999985</v>
      </c>
      <c r="J13" s="89">
        <f>131300-85000</f>
        <v>46300</v>
      </c>
      <c r="K13" s="90">
        <v>37907.4</v>
      </c>
      <c r="L13" s="91">
        <f t="shared" si="4"/>
        <v>8392.5999999999985</v>
      </c>
      <c r="M13" s="89">
        <v>0</v>
      </c>
      <c r="N13" s="90">
        <v>0</v>
      </c>
      <c r="O13" s="91">
        <f t="shared" si="5"/>
        <v>0</v>
      </c>
      <c r="P13" s="89">
        <v>0</v>
      </c>
      <c r="Q13" s="90">
        <v>0</v>
      </c>
      <c r="R13" s="91">
        <f t="shared" si="6"/>
        <v>0</v>
      </c>
      <c r="S13" s="92">
        <v>0</v>
      </c>
      <c r="T13" s="93">
        <v>0</v>
      </c>
      <c r="U13" s="91">
        <f t="shared" si="7"/>
        <v>0</v>
      </c>
      <c r="V13" s="89">
        <v>0</v>
      </c>
      <c r="W13" s="90">
        <v>0</v>
      </c>
      <c r="X13" s="91">
        <f t="shared" si="8"/>
        <v>0</v>
      </c>
      <c r="Y13" s="89">
        <v>0</v>
      </c>
      <c r="Z13" s="90">
        <v>0</v>
      </c>
      <c r="AA13" s="91">
        <f t="shared" si="9"/>
        <v>0</v>
      </c>
      <c r="AB13" s="82"/>
      <c r="AC13" s="82"/>
      <c r="AE13" s="82"/>
      <c r="AF13" s="82"/>
      <c r="AG13" s="82"/>
    </row>
    <row r="14" spans="1:33" ht="18.75" customHeight="1" x14ac:dyDescent="0.2">
      <c r="A14" s="83">
        <v>2250</v>
      </c>
      <c r="B14" s="84" t="s">
        <v>59</v>
      </c>
      <c r="C14" s="85"/>
      <c r="D14" s="86">
        <f t="shared" si="1"/>
        <v>8000</v>
      </c>
      <c r="E14" s="87">
        <f t="shared" si="1"/>
        <v>4928.6000000000004</v>
      </c>
      <c r="F14" s="88">
        <f t="shared" si="2"/>
        <v>3071.3999999999996</v>
      </c>
      <c r="G14" s="75">
        <f t="shared" si="0"/>
        <v>8000</v>
      </c>
      <c r="H14" s="76">
        <f t="shared" si="0"/>
        <v>4928.6000000000004</v>
      </c>
      <c r="I14" s="88">
        <f t="shared" si="3"/>
        <v>3071.3999999999996</v>
      </c>
      <c r="J14" s="89">
        <v>8000</v>
      </c>
      <c r="K14" s="90">
        <v>4928.6000000000004</v>
      </c>
      <c r="L14" s="91">
        <f t="shared" si="4"/>
        <v>3071.3999999999996</v>
      </c>
      <c r="M14" s="89">
        <v>0</v>
      </c>
      <c r="N14" s="90">
        <v>0</v>
      </c>
      <c r="O14" s="91">
        <f t="shared" si="5"/>
        <v>0</v>
      </c>
      <c r="P14" s="89">
        <v>0</v>
      </c>
      <c r="Q14" s="90">
        <v>0</v>
      </c>
      <c r="R14" s="91">
        <f t="shared" si="6"/>
        <v>0</v>
      </c>
      <c r="S14" s="92">
        <v>0</v>
      </c>
      <c r="T14" s="93">
        <v>0</v>
      </c>
      <c r="U14" s="91">
        <f t="shared" si="7"/>
        <v>0</v>
      </c>
      <c r="V14" s="89">
        <v>0</v>
      </c>
      <c r="W14" s="90">
        <v>0</v>
      </c>
      <c r="X14" s="91">
        <f t="shared" si="8"/>
        <v>0</v>
      </c>
      <c r="Y14" s="89">
        <v>0</v>
      </c>
      <c r="Z14" s="90">
        <v>0</v>
      </c>
      <c r="AA14" s="91">
        <f t="shared" si="9"/>
        <v>0</v>
      </c>
      <c r="AB14" s="82"/>
      <c r="AC14" s="82"/>
      <c r="AE14" s="82"/>
      <c r="AF14" s="82"/>
      <c r="AG14" s="82"/>
    </row>
    <row r="15" spans="1:33" ht="18.75" customHeight="1" x14ac:dyDescent="0.2">
      <c r="A15" s="83">
        <v>2271</v>
      </c>
      <c r="B15" s="84" t="s">
        <v>60</v>
      </c>
      <c r="C15" s="85"/>
      <c r="D15" s="86">
        <f t="shared" si="1"/>
        <v>78600</v>
      </c>
      <c r="E15" s="87">
        <f t="shared" si="1"/>
        <v>53000</v>
      </c>
      <c r="F15" s="88">
        <f t="shared" si="2"/>
        <v>25600</v>
      </c>
      <c r="G15" s="75">
        <f t="shared" si="0"/>
        <v>78600</v>
      </c>
      <c r="H15" s="76">
        <f t="shared" si="0"/>
        <v>53000</v>
      </c>
      <c r="I15" s="88">
        <f t="shared" si="3"/>
        <v>25600</v>
      </c>
      <c r="J15" s="89">
        <v>78600</v>
      </c>
      <c r="K15" s="90">
        <v>53000</v>
      </c>
      <c r="L15" s="91">
        <f t="shared" si="4"/>
        <v>25600</v>
      </c>
      <c r="M15" s="89">
        <v>0</v>
      </c>
      <c r="N15" s="90">
        <v>0</v>
      </c>
      <c r="O15" s="91">
        <f t="shared" si="5"/>
        <v>0</v>
      </c>
      <c r="P15" s="89">
        <v>0</v>
      </c>
      <c r="Q15" s="90">
        <v>0</v>
      </c>
      <c r="R15" s="91">
        <f t="shared" si="6"/>
        <v>0</v>
      </c>
      <c r="S15" s="92">
        <v>0</v>
      </c>
      <c r="T15" s="93">
        <v>0</v>
      </c>
      <c r="U15" s="91">
        <f t="shared" si="7"/>
        <v>0</v>
      </c>
      <c r="V15" s="89">
        <v>0</v>
      </c>
      <c r="W15" s="90">
        <v>0</v>
      </c>
      <c r="X15" s="91">
        <f t="shared" si="8"/>
        <v>0</v>
      </c>
      <c r="Y15" s="89">
        <v>0</v>
      </c>
      <c r="Z15" s="90">
        <v>0</v>
      </c>
      <c r="AA15" s="91">
        <f t="shared" si="9"/>
        <v>0</v>
      </c>
      <c r="AB15" s="82"/>
      <c r="AC15" s="82"/>
      <c r="AE15" s="82"/>
      <c r="AF15" s="82"/>
      <c r="AG15" s="82"/>
    </row>
    <row r="16" spans="1:33" ht="18.75" customHeight="1" x14ac:dyDescent="0.2">
      <c r="A16" s="83">
        <v>2272</v>
      </c>
      <c r="B16" s="84" t="s">
        <v>61</v>
      </c>
      <c r="C16" s="85"/>
      <c r="D16" s="86">
        <f t="shared" si="1"/>
        <v>1600</v>
      </c>
      <c r="E16" s="87">
        <f t="shared" si="1"/>
        <v>1278.3399999999999</v>
      </c>
      <c r="F16" s="88">
        <f t="shared" si="2"/>
        <v>321.66000000000008</v>
      </c>
      <c r="G16" s="75">
        <f t="shared" si="0"/>
        <v>1600</v>
      </c>
      <c r="H16" s="76">
        <f t="shared" si="0"/>
        <v>1278.3399999999999</v>
      </c>
      <c r="I16" s="88">
        <f t="shared" si="3"/>
        <v>321.66000000000008</v>
      </c>
      <c r="J16" s="89">
        <v>1600</v>
      </c>
      <c r="K16" s="90">
        <v>1278.3399999999999</v>
      </c>
      <c r="L16" s="91">
        <f t="shared" si="4"/>
        <v>321.66000000000008</v>
      </c>
      <c r="M16" s="89">
        <v>0</v>
      </c>
      <c r="N16" s="90">
        <v>0</v>
      </c>
      <c r="O16" s="91">
        <f t="shared" si="5"/>
        <v>0</v>
      </c>
      <c r="P16" s="89">
        <v>0</v>
      </c>
      <c r="Q16" s="90">
        <v>0</v>
      </c>
      <c r="R16" s="91">
        <f t="shared" si="6"/>
        <v>0</v>
      </c>
      <c r="S16" s="92">
        <v>0</v>
      </c>
      <c r="T16" s="93">
        <v>0</v>
      </c>
      <c r="U16" s="91">
        <f t="shared" si="7"/>
        <v>0</v>
      </c>
      <c r="V16" s="89">
        <v>0</v>
      </c>
      <c r="W16" s="90">
        <v>0</v>
      </c>
      <c r="X16" s="91">
        <f t="shared" si="8"/>
        <v>0</v>
      </c>
      <c r="Y16" s="89">
        <v>0</v>
      </c>
      <c r="Z16" s="90">
        <v>0</v>
      </c>
      <c r="AA16" s="91">
        <f t="shared" si="9"/>
        <v>0</v>
      </c>
      <c r="AB16" s="82"/>
      <c r="AC16" s="82"/>
      <c r="AE16" s="82"/>
      <c r="AF16" s="82"/>
      <c r="AG16" s="82"/>
    </row>
    <row r="17" spans="1:33" ht="18.75" customHeight="1" x14ac:dyDescent="0.2">
      <c r="A17" s="83">
        <v>2273</v>
      </c>
      <c r="B17" s="84" t="s">
        <v>62</v>
      </c>
      <c r="C17" s="85"/>
      <c r="D17" s="86">
        <f t="shared" si="1"/>
        <v>6040</v>
      </c>
      <c r="E17" s="87">
        <f t="shared" si="1"/>
        <v>4464.9799999999996</v>
      </c>
      <c r="F17" s="88">
        <f t="shared" si="2"/>
        <v>1575.0200000000004</v>
      </c>
      <c r="G17" s="75">
        <f t="shared" si="0"/>
        <v>6040</v>
      </c>
      <c r="H17" s="76">
        <f t="shared" si="0"/>
        <v>4464.9799999999996</v>
      </c>
      <c r="I17" s="88">
        <f t="shared" si="3"/>
        <v>1575.0200000000004</v>
      </c>
      <c r="J17" s="89">
        <v>6040</v>
      </c>
      <c r="K17" s="90">
        <v>4464.9799999999996</v>
      </c>
      <c r="L17" s="91">
        <f t="shared" si="4"/>
        <v>1575.0200000000004</v>
      </c>
      <c r="M17" s="89">
        <v>0</v>
      </c>
      <c r="N17" s="90">
        <v>0</v>
      </c>
      <c r="O17" s="91">
        <f t="shared" si="5"/>
        <v>0</v>
      </c>
      <c r="P17" s="89">
        <v>0</v>
      </c>
      <c r="Q17" s="90">
        <v>0</v>
      </c>
      <c r="R17" s="91">
        <f t="shared" si="6"/>
        <v>0</v>
      </c>
      <c r="S17" s="92">
        <v>0</v>
      </c>
      <c r="T17" s="93">
        <v>0</v>
      </c>
      <c r="U17" s="91">
        <f t="shared" si="7"/>
        <v>0</v>
      </c>
      <c r="V17" s="89">
        <v>0</v>
      </c>
      <c r="W17" s="90">
        <v>0</v>
      </c>
      <c r="X17" s="91">
        <f t="shared" si="8"/>
        <v>0</v>
      </c>
      <c r="Y17" s="89">
        <v>0</v>
      </c>
      <c r="Z17" s="90">
        <v>0</v>
      </c>
      <c r="AA17" s="91">
        <f t="shared" si="9"/>
        <v>0</v>
      </c>
      <c r="AB17" s="82"/>
      <c r="AC17" s="82"/>
      <c r="AE17" s="82"/>
      <c r="AF17" s="82"/>
      <c r="AG17" s="82"/>
    </row>
    <row r="18" spans="1:33" ht="18.75" customHeight="1" x14ac:dyDescent="0.2">
      <c r="A18" s="83">
        <v>2274</v>
      </c>
      <c r="B18" s="84" t="s">
        <v>63</v>
      </c>
      <c r="C18" s="85"/>
      <c r="D18" s="86">
        <f t="shared" si="1"/>
        <v>0</v>
      </c>
      <c r="E18" s="87">
        <f t="shared" si="1"/>
        <v>0</v>
      </c>
      <c r="F18" s="88">
        <f t="shared" si="2"/>
        <v>0</v>
      </c>
      <c r="G18" s="75">
        <f t="shared" si="0"/>
        <v>0</v>
      </c>
      <c r="H18" s="76">
        <f t="shared" si="0"/>
        <v>0</v>
      </c>
      <c r="I18" s="88">
        <f t="shared" si="3"/>
        <v>0</v>
      </c>
      <c r="J18" s="89">
        <v>0</v>
      </c>
      <c r="K18" s="90">
        <v>0</v>
      </c>
      <c r="L18" s="91">
        <f t="shared" si="4"/>
        <v>0</v>
      </c>
      <c r="M18" s="89">
        <v>0</v>
      </c>
      <c r="N18" s="90">
        <v>0</v>
      </c>
      <c r="O18" s="91">
        <f t="shared" si="5"/>
        <v>0</v>
      </c>
      <c r="P18" s="89">
        <v>0</v>
      </c>
      <c r="Q18" s="90">
        <v>0</v>
      </c>
      <c r="R18" s="91">
        <f t="shared" si="6"/>
        <v>0</v>
      </c>
      <c r="S18" s="92">
        <v>0</v>
      </c>
      <c r="T18" s="93">
        <v>0</v>
      </c>
      <c r="U18" s="91">
        <f t="shared" si="7"/>
        <v>0</v>
      </c>
      <c r="V18" s="89">
        <v>0</v>
      </c>
      <c r="W18" s="90">
        <v>0</v>
      </c>
      <c r="X18" s="91">
        <f t="shared" si="8"/>
        <v>0</v>
      </c>
      <c r="Y18" s="89">
        <v>0</v>
      </c>
      <c r="Z18" s="90">
        <v>0</v>
      </c>
      <c r="AA18" s="91">
        <f t="shared" si="9"/>
        <v>0</v>
      </c>
      <c r="AB18" s="82"/>
      <c r="AC18" s="82"/>
      <c r="AE18" s="82"/>
      <c r="AF18" s="82"/>
      <c r="AG18" s="82"/>
    </row>
    <row r="19" spans="1:33" ht="18.75" customHeight="1" x14ac:dyDescent="0.2">
      <c r="A19" s="83">
        <v>2275</v>
      </c>
      <c r="B19" s="84" t="s">
        <v>64</v>
      </c>
      <c r="C19" s="85"/>
      <c r="D19" s="86">
        <f>G19+S19+V19+Y19</f>
        <v>0</v>
      </c>
      <c r="E19" s="87">
        <f t="shared" si="1"/>
        <v>0</v>
      </c>
      <c r="F19" s="88">
        <f t="shared" si="2"/>
        <v>0</v>
      </c>
      <c r="G19" s="75">
        <f t="shared" si="0"/>
        <v>0</v>
      </c>
      <c r="H19" s="76">
        <f t="shared" si="0"/>
        <v>0</v>
      </c>
      <c r="I19" s="88">
        <f t="shared" si="3"/>
        <v>0</v>
      </c>
      <c r="J19" s="89">
        <v>0</v>
      </c>
      <c r="K19" s="90">
        <v>0</v>
      </c>
      <c r="L19" s="91">
        <f t="shared" si="4"/>
        <v>0</v>
      </c>
      <c r="M19" s="89">
        <v>0</v>
      </c>
      <c r="N19" s="90">
        <v>0</v>
      </c>
      <c r="O19" s="91">
        <f t="shared" si="5"/>
        <v>0</v>
      </c>
      <c r="P19" s="89">
        <v>0</v>
      </c>
      <c r="Q19" s="90">
        <v>0</v>
      </c>
      <c r="R19" s="91">
        <f t="shared" si="6"/>
        <v>0</v>
      </c>
      <c r="S19" s="92">
        <v>0</v>
      </c>
      <c r="T19" s="93">
        <v>0</v>
      </c>
      <c r="U19" s="91">
        <f t="shared" si="7"/>
        <v>0</v>
      </c>
      <c r="V19" s="89">
        <v>0</v>
      </c>
      <c r="W19" s="90">
        <v>0</v>
      </c>
      <c r="X19" s="91">
        <f t="shared" si="8"/>
        <v>0</v>
      </c>
      <c r="Y19" s="89">
        <v>0</v>
      </c>
      <c r="Z19" s="90">
        <v>0</v>
      </c>
      <c r="AA19" s="91">
        <f t="shared" si="9"/>
        <v>0</v>
      </c>
      <c r="AB19" s="82"/>
      <c r="AC19" s="82"/>
      <c r="AE19" s="82"/>
      <c r="AF19" s="82"/>
      <c r="AG19" s="82"/>
    </row>
    <row r="20" spans="1:33" ht="18.75" customHeight="1" x14ac:dyDescent="0.2">
      <c r="A20" s="83">
        <v>2282</v>
      </c>
      <c r="B20" s="94" t="s">
        <v>65</v>
      </c>
      <c r="C20" s="94"/>
      <c r="D20" s="86">
        <f t="shared" si="1"/>
        <v>1360</v>
      </c>
      <c r="E20" s="87">
        <f t="shared" si="1"/>
        <v>1360</v>
      </c>
      <c r="F20" s="88">
        <f t="shared" si="2"/>
        <v>0</v>
      </c>
      <c r="G20" s="75">
        <f t="shared" si="0"/>
        <v>1360</v>
      </c>
      <c r="H20" s="76">
        <f t="shared" si="0"/>
        <v>1360</v>
      </c>
      <c r="I20" s="88">
        <f t="shared" si="3"/>
        <v>0</v>
      </c>
      <c r="J20" s="89">
        <v>1360</v>
      </c>
      <c r="K20" s="90">
        <v>1360</v>
      </c>
      <c r="L20" s="91">
        <f t="shared" si="4"/>
        <v>0</v>
      </c>
      <c r="M20" s="89">
        <v>0</v>
      </c>
      <c r="N20" s="90">
        <v>0</v>
      </c>
      <c r="O20" s="91">
        <f t="shared" si="5"/>
        <v>0</v>
      </c>
      <c r="P20" s="89">
        <v>0</v>
      </c>
      <c r="Q20" s="90">
        <v>0</v>
      </c>
      <c r="R20" s="91">
        <f t="shared" si="6"/>
        <v>0</v>
      </c>
      <c r="S20" s="92">
        <v>0</v>
      </c>
      <c r="T20" s="93">
        <v>0</v>
      </c>
      <c r="U20" s="91">
        <f t="shared" si="7"/>
        <v>0</v>
      </c>
      <c r="V20" s="89">
        <v>0</v>
      </c>
      <c r="W20" s="90">
        <v>0</v>
      </c>
      <c r="X20" s="91">
        <f t="shared" si="8"/>
        <v>0</v>
      </c>
      <c r="Y20" s="89">
        <v>0</v>
      </c>
      <c r="Z20" s="90">
        <v>0</v>
      </c>
      <c r="AA20" s="91">
        <f t="shared" si="9"/>
        <v>0</v>
      </c>
      <c r="AB20" s="82"/>
      <c r="AC20" s="82"/>
      <c r="AE20" s="82"/>
      <c r="AF20" s="82"/>
      <c r="AG20" s="82"/>
    </row>
    <row r="21" spans="1:33" ht="18.75" customHeight="1" x14ac:dyDescent="0.2">
      <c r="A21" s="83">
        <v>2730</v>
      </c>
      <c r="B21" s="84" t="s">
        <v>66</v>
      </c>
      <c r="C21" s="85"/>
      <c r="D21" s="86">
        <f>G21+S21+V21+Y21</f>
        <v>0</v>
      </c>
      <c r="E21" s="87">
        <f t="shared" si="1"/>
        <v>0</v>
      </c>
      <c r="F21" s="88">
        <f t="shared" si="2"/>
        <v>0</v>
      </c>
      <c r="G21" s="75">
        <f t="shared" si="0"/>
        <v>0</v>
      </c>
      <c r="H21" s="76">
        <f t="shared" si="0"/>
        <v>0</v>
      </c>
      <c r="I21" s="88">
        <f t="shared" si="3"/>
        <v>0</v>
      </c>
      <c r="J21" s="89">
        <v>0</v>
      </c>
      <c r="K21" s="90">
        <v>0</v>
      </c>
      <c r="L21" s="91">
        <f t="shared" si="4"/>
        <v>0</v>
      </c>
      <c r="M21" s="89">
        <v>0</v>
      </c>
      <c r="N21" s="90">
        <v>0</v>
      </c>
      <c r="O21" s="91">
        <f t="shared" si="5"/>
        <v>0</v>
      </c>
      <c r="P21" s="89">
        <v>0</v>
      </c>
      <c r="Q21" s="90">
        <v>0</v>
      </c>
      <c r="R21" s="91">
        <f t="shared" si="6"/>
        <v>0</v>
      </c>
      <c r="S21" s="92">
        <v>0</v>
      </c>
      <c r="T21" s="93">
        <v>0</v>
      </c>
      <c r="U21" s="91">
        <f t="shared" si="7"/>
        <v>0</v>
      </c>
      <c r="V21" s="89">
        <v>0</v>
      </c>
      <c r="W21" s="90">
        <v>0</v>
      </c>
      <c r="X21" s="91">
        <f t="shared" si="8"/>
        <v>0</v>
      </c>
      <c r="Y21" s="89">
        <v>0</v>
      </c>
      <c r="Z21" s="90">
        <v>0</v>
      </c>
      <c r="AA21" s="91">
        <f t="shared" si="9"/>
        <v>0</v>
      </c>
      <c r="AB21" s="82"/>
      <c r="AC21" s="82"/>
      <c r="AE21" s="82"/>
      <c r="AF21" s="82"/>
      <c r="AG21" s="82"/>
    </row>
    <row r="22" spans="1:33" ht="18.75" customHeight="1" x14ac:dyDescent="0.2">
      <c r="A22" s="83">
        <v>2800</v>
      </c>
      <c r="B22" s="84" t="s">
        <v>67</v>
      </c>
      <c r="C22" s="85"/>
      <c r="D22" s="86">
        <f t="shared" si="1"/>
        <v>0</v>
      </c>
      <c r="E22" s="87">
        <f t="shared" si="1"/>
        <v>0</v>
      </c>
      <c r="F22" s="88">
        <f t="shared" si="2"/>
        <v>0</v>
      </c>
      <c r="G22" s="75">
        <f t="shared" si="0"/>
        <v>0</v>
      </c>
      <c r="H22" s="76">
        <f t="shared" si="0"/>
        <v>0</v>
      </c>
      <c r="I22" s="88">
        <f t="shared" si="3"/>
        <v>0</v>
      </c>
      <c r="J22" s="89">
        <v>0</v>
      </c>
      <c r="K22" s="90">
        <v>0</v>
      </c>
      <c r="L22" s="91">
        <f t="shared" si="4"/>
        <v>0</v>
      </c>
      <c r="M22" s="89">
        <v>0</v>
      </c>
      <c r="N22" s="90">
        <v>0</v>
      </c>
      <c r="O22" s="91">
        <f t="shared" si="5"/>
        <v>0</v>
      </c>
      <c r="P22" s="89">
        <v>0</v>
      </c>
      <c r="Q22" s="90">
        <v>0</v>
      </c>
      <c r="R22" s="91">
        <f t="shared" si="6"/>
        <v>0</v>
      </c>
      <c r="S22" s="92">
        <v>0</v>
      </c>
      <c r="T22" s="93">
        <v>0</v>
      </c>
      <c r="U22" s="91">
        <f t="shared" si="7"/>
        <v>0</v>
      </c>
      <c r="V22" s="89">
        <v>0</v>
      </c>
      <c r="W22" s="90">
        <v>0</v>
      </c>
      <c r="X22" s="91">
        <f t="shared" si="8"/>
        <v>0</v>
      </c>
      <c r="Y22" s="89">
        <v>0</v>
      </c>
      <c r="Z22" s="90">
        <v>0</v>
      </c>
      <c r="AA22" s="91">
        <f t="shared" si="9"/>
        <v>0</v>
      </c>
      <c r="AB22" s="82"/>
      <c r="AC22" s="82"/>
      <c r="AE22" s="82"/>
      <c r="AF22" s="82"/>
      <c r="AG22" s="82"/>
    </row>
    <row r="23" spans="1:33" ht="18.75" customHeight="1" x14ac:dyDescent="0.2">
      <c r="A23" s="83">
        <v>3110</v>
      </c>
      <c r="B23" s="84" t="s">
        <v>68</v>
      </c>
      <c r="C23" s="85"/>
      <c r="D23" s="86">
        <f t="shared" si="1"/>
        <v>37726</v>
      </c>
      <c r="E23" s="87">
        <f t="shared" si="1"/>
        <v>37726</v>
      </c>
      <c r="F23" s="88">
        <f t="shared" si="2"/>
        <v>0</v>
      </c>
      <c r="G23" s="75">
        <f t="shared" si="0"/>
        <v>0</v>
      </c>
      <c r="H23" s="76">
        <f t="shared" si="0"/>
        <v>0</v>
      </c>
      <c r="I23" s="88">
        <f t="shared" si="3"/>
        <v>0</v>
      </c>
      <c r="J23" s="89">
        <v>0</v>
      </c>
      <c r="K23" s="90">
        <v>0</v>
      </c>
      <c r="L23" s="91">
        <f t="shared" si="4"/>
        <v>0</v>
      </c>
      <c r="M23" s="89">
        <v>0</v>
      </c>
      <c r="N23" s="90">
        <v>0</v>
      </c>
      <c r="O23" s="91">
        <f t="shared" si="5"/>
        <v>0</v>
      </c>
      <c r="P23" s="89">
        <v>0</v>
      </c>
      <c r="Q23" s="90">
        <v>0</v>
      </c>
      <c r="R23" s="91">
        <f t="shared" si="6"/>
        <v>0</v>
      </c>
      <c r="S23" s="92">
        <v>19726</v>
      </c>
      <c r="T23" s="93">
        <v>19726</v>
      </c>
      <c r="U23" s="91">
        <f t="shared" si="7"/>
        <v>0</v>
      </c>
      <c r="V23" s="89">
        <v>18000</v>
      </c>
      <c r="W23" s="90">
        <v>18000</v>
      </c>
      <c r="X23" s="91">
        <f t="shared" si="8"/>
        <v>0</v>
      </c>
      <c r="Y23" s="89">
        <v>0</v>
      </c>
      <c r="Z23" s="90">
        <v>0</v>
      </c>
      <c r="AA23" s="91">
        <f t="shared" si="9"/>
        <v>0</v>
      </c>
      <c r="AB23" s="82"/>
      <c r="AC23" s="82"/>
      <c r="AE23" s="82"/>
      <c r="AF23" s="82"/>
      <c r="AG23" s="82"/>
    </row>
    <row r="24" spans="1:33" ht="18.75" customHeight="1" x14ac:dyDescent="0.2">
      <c r="A24" s="95">
        <v>3132</v>
      </c>
      <c r="B24" s="96" t="s">
        <v>69</v>
      </c>
      <c r="C24" s="97"/>
      <c r="D24" s="86">
        <f t="shared" si="1"/>
        <v>0</v>
      </c>
      <c r="E24" s="87">
        <f t="shared" si="1"/>
        <v>0</v>
      </c>
      <c r="F24" s="88">
        <f t="shared" si="2"/>
        <v>0</v>
      </c>
      <c r="G24" s="75">
        <f t="shared" si="0"/>
        <v>0</v>
      </c>
      <c r="H24" s="76">
        <f t="shared" si="0"/>
        <v>0</v>
      </c>
      <c r="I24" s="88">
        <f t="shared" si="3"/>
        <v>0</v>
      </c>
      <c r="J24" s="98">
        <v>0</v>
      </c>
      <c r="K24" s="90">
        <v>0</v>
      </c>
      <c r="L24" s="91">
        <f t="shared" si="4"/>
        <v>0</v>
      </c>
      <c r="M24" s="98">
        <v>0</v>
      </c>
      <c r="N24" s="90">
        <v>0</v>
      </c>
      <c r="O24" s="91">
        <f t="shared" si="5"/>
        <v>0</v>
      </c>
      <c r="P24" s="98">
        <v>0</v>
      </c>
      <c r="Q24" s="90">
        <v>0</v>
      </c>
      <c r="R24" s="91">
        <f t="shared" si="6"/>
        <v>0</v>
      </c>
      <c r="S24" s="92">
        <v>0</v>
      </c>
      <c r="T24" s="93">
        <v>0</v>
      </c>
      <c r="U24" s="91">
        <f t="shared" si="7"/>
        <v>0</v>
      </c>
      <c r="V24" s="98">
        <v>0</v>
      </c>
      <c r="W24" s="90">
        <v>0</v>
      </c>
      <c r="X24" s="91">
        <f t="shared" si="8"/>
        <v>0</v>
      </c>
      <c r="Y24" s="98">
        <v>0</v>
      </c>
      <c r="Z24" s="90">
        <v>0</v>
      </c>
      <c r="AA24" s="91">
        <f t="shared" si="9"/>
        <v>0</v>
      </c>
      <c r="AB24" s="82"/>
      <c r="AC24" s="82"/>
      <c r="AE24" s="82"/>
      <c r="AF24" s="82"/>
      <c r="AG24" s="82"/>
    </row>
    <row r="25" spans="1:33" ht="18.75" customHeight="1" thickBot="1" x14ac:dyDescent="0.25">
      <c r="A25" s="95">
        <v>3142</v>
      </c>
      <c r="B25" s="99" t="s">
        <v>70</v>
      </c>
      <c r="C25" s="99"/>
      <c r="D25" s="100">
        <f>G25+S25+V25+Y25</f>
        <v>0</v>
      </c>
      <c r="E25" s="101">
        <f t="shared" si="1"/>
        <v>0</v>
      </c>
      <c r="F25" s="102">
        <f>D25-E25</f>
        <v>0</v>
      </c>
      <c r="G25" s="75">
        <f t="shared" si="0"/>
        <v>0</v>
      </c>
      <c r="H25" s="76">
        <f t="shared" si="0"/>
        <v>0</v>
      </c>
      <c r="I25" s="102">
        <f>G25-H25</f>
        <v>0</v>
      </c>
      <c r="J25" s="103">
        <v>0</v>
      </c>
      <c r="K25" s="90">
        <v>0</v>
      </c>
      <c r="L25" s="104">
        <f>J25-K25</f>
        <v>0</v>
      </c>
      <c r="M25" s="103">
        <v>0</v>
      </c>
      <c r="N25" s="90">
        <v>0</v>
      </c>
      <c r="O25" s="104">
        <f>M25-N25</f>
        <v>0</v>
      </c>
      <c r="P25" s="103">
        <v>0</v>
      </c>
      <c r="Q25" s="90">
        <v>0</v>
      </c>
      <c r="R25" s="104">
        <f>P25-Q25</f>
        <v>0</v>
      </c>
      <c r="S25" s="105">
        <v>0</v>
      </c>
      <c r="T25" s="93">
        <v>0</v>
      </c>
      <c r="U25" s="104">
        <f>S25-T25</f>
        <v>0</v>
      </c>
      <c r="V25" s="103">
        <v>0</v>
      </c>
      <c r="W25" s="90">
        <v>0</v>
      </c>
      <c r="X25" s="104">
        <f>V25-W25</f>
        <v>0</v>
      </c>
      <c r="Y25" s="103">
        <v>0</v>
      </c>
      <c r="Z25" s="90">
        <v>0</v>
      </c>
      <c r="AA25" s="104">
        <f>Y25-Z25</f>
        <v>0</v>
      </c>
      <c r="AB25" s="82"/>
      <c r="AC25" s="82"/>
      <c r="AE25" s="82"/>
      <c r="AF25" s="82"/>
      <c r="AG25" s="82"/>
    </row>
    <row r="26" spans="1:33" ht="36.75" customHeight="1" thickBot="1" x14ac:dyDescent="0.25">
      <c r="A26" s="106" t="s">
        <v>71</v>
      </c>
      <c r="B26" s="107"/>
      <c r="C26" s="108"/>
      <c r="D26" s="109">
        <f t="shared" ref="D26:AA26" si="10">SUM(D9:D25)</f>
        <v>1982866</v>
      </c>
      <c r="E26" s="110">
        <f t="shared" si="10"/>
        <v>1025788.48</v>
      </c>
      <c r="F26" s="111">
        <f t="shared" si="10"/>
        <v>957077.52</v>
      </c>
      <c r="G26" s="109">
        <f t="shared" si="10"/>
        <v>1933640</v>
      </c>
      <c r="H26" s="110">
        <f t="shared" si="10"/>
        <v>976562.48</v>
      </c>
      <c r="I26" s="111">
        <f t="shared" si="10"/>
        <v>957077.52</v>
      </c>
      <c r="J26" s="109">
        <f t="shared" si="10"/>
        <v>592540</v>
      </c>
      <c r="K26" s="110">
        <f t="shared" si="10"/>
        <v>313551.21000000002</v>
      </c>
      <c r="L26" s="111">
        <f t="shared" si="10"/>
        <v>278988.78999999998</v>
      </c>
      <c r="M26" s="109">
        <f t="shared" ref="M26:R26" si="11">SUM(M9:M25)</f>
        <v>1341100</v>
      </c>
      <c r="N26" s="110">
        <f t="shared" si="11"/>
        <v>663011.27</v>
      </c>
      <c r="O26" s="111">
        <f t="shared" si="11"/>
        <v>678088.73</v>
      </c>
      <c r="P26" s="109">
        <f t="shared" si="11"/>
        <v>0</v>
      </c>
      <c r="Q26" s="110">
        <f t="shared" si="11"/>
        <v>0</v>
      </c>
      <c r="R26" s="111">
        <f t="shared" si="11"/>
        <v>0</v>
      </c>
      <c r="S26" s="112">
        <f t="shared" si="10"/>
        <v>19726</v>
      </c>
      <c r="T26" s="113">
        <f t="shared" si="10"/>
        <v>19726</v>
      </c>
      <c r="U26" s="111">
        <f t="shared" si="10"/>
        <v>0</v>
      </c>
      <c r="V26" s="109">
        <f t="shared" si="10"/>
        <v>29500</v>
      </c>
      <c r="W26" s="110">
        <f t="shared" si="10"/>
        <v>29500</v>
      </c>
      <c r="X26" s="111">
        <f t="shared" si="10"/>
        <v>0</v>
      </c>
      <c r="Y26" s="109">
        <f t="shared" si="10"/>
        <v>0</v>
      </c>
      <c r="Z26" s="110">
        <f t="shared" si="10"/>
        <v>0</v>
      </c>
      <c r="AA26" s="111">
        <f t="shared" si="10"/>
        <v>0</v>
      </c>
      <c r="AB26" s="82"/>
      <c r="AC26" s="82"/>
      <c r="AE26" s="82"/>
      <c r="AF26" s="82"/>
      <c r="AG26" s="82"/>
    </row>
  </sheetData>
  <sheetProtection sheet="1" objects="1" scenarios="1"/>
  <mergeCells count="31">
    <mergeCell ref="B24:C24"/>
    <mergeCell ref="B25:C25"/>
    <mergeCell ref="A26:C26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V6:X6"/>
    <mergeCell ref="Y6:AA6"/>
    <mergeCell ref="B8:C8"/>
    <mergeCell ref="B9:C9"/>
    <mergeCell ref="B10:C10"/>
    <mergeCell ref="B11:C11"/>
    <mergeCell ref="A2:AA3"/>
    <mergeCell ref="A4:AA4"/>
    <mergeCell ref="A6:A7"/>
    <mergeCell ref="B6:C7"/>
    <mergeCell ref="D6:F6"/>
    <mergeCell ref="G6:I6"/>
    <mergeCell ref="J6:L6"/>
    <mergeCell ref="M6:O6"/>
    <mergeCell ref="P6:R6"/>
    <mergeCell ref="S6:U6"/>
  </mergeCells>
  <pageMargins left="0.78740157480314965" right="0.39370078740157483" top="1.3779527559055118" bottom="0.98425196850393704" header="0.51181102362204722" footer="0.51181102362204722"/>
  <pageSetup paperSize="9" scale="49" fitToWidth="2" fitToHeight="0" orientation="landscape" verticalDpi="0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9E571-1869-48EB-A983-226FCBCD03E4}">
  <sheetPr codeName="Лист2">
    <pageSetUpPr fitToPage="1"/>
  </sheetPr>
  <dimension ref="A1:O110"/>
  <sheetViews>
    <sheetView zoomScale="93" zoomScaleNormal="93" workbookViewId="0">
      <selection sqref="A1:D1"/>
    </sheetView>
  </sheetViews>
  <sheetFormatPr defaultRowHeight="18.75" outlineLevelRow="1" outlineLevelCol="1" x14ac:dyDescent="0.3"/>
  <cols>
    <col min="1" max="1" width="11.28515625" style="3" customWidth="1"/>
    <col min="2" max="2" width="63.85546875" style="3" customWidth="1"/>
    <col min="3" max="3" width="21" style="4" customWidth="1"/>
    <col min="4" max="4" width="23.85546875" style="4" customWidth="1"/>
    <col min="5" max="5" width="13.28515625" style="3" hidden="1" customWidth="1" outlineLevel="1"/>
    <col min="6" max="6" width="9.140625" style="3" collapsed="1"/>
    <col min="7" max="16384" width="9.140625" style="3"/>
  </cols>
  <sheetData>
    <row r="1" spans="1:15" ht="36.75" customHeight="1" x14ac:dyDescent="0.3">
      <c r="A1" s="1" t="s">
        <v>0</v>
      </c>
      <c r="B1" s="2"/>
      <c r="C1" s="2"/>
      <c r="D1" s="2"/>
    </row>
    <row r="2" spans="1:15" x14ac:dyDescent="0.3">
      <c r="A2" s="2" t="str">
        <f>ІРЦ!A4</f>
        <v>за 9 місяців 2023 р.</v>
      </c>
      <c r="B2" s="2"/>
      <c r="C2" s="2"/>
      <c r="D2" s="2"/>
    </row>
    <row r="3" spans="1:15" x14ac:dyDescent="0.3">
      <c r="D3" s="4" t="s">
        <v>1</v>
      </c>
    </row>
    <row r="4" spans="1:15" ht="51" customHeight="1" x14ac:dyDescent="0.3">
      <c r="A4" s="5">
        <v>2210</v>
      </c>
      <c r="B4" s="6" t="s">
        <v>2</v>
      </c>
      <c r="C4" s="6"/>
      <c r="D4" s="7">
        <f>ІРЦ!H11</f>
        <v>67792.92</v>
      </c>
      <c r="E4" s="8">
        <f>D5-D4</f>
        <v>0</v>
      </c>
      <c r="F4" s="9"/>
      <c r="G4" s="9"/>
      <c r="I4" s="9"/>
      <c r="J4" s="9"/>
      <c r="K4" s="9"/>
      <c r="M4" s="9"/>
      <c r="N4" s="9"/>
      <c r="O4" s="9"/>
    </row>
    <row r="5" spans="1:15" hidden="1" outlineLevel="1" x14ac:dyDescent="0.3">
      <c r="A5" s="10"/>
      <c r="B5" s="10"/>
      <c r="C5" s="11"/>
      <c r="D5" s="11">
        <f>SUM(D6:D48)</f>
        <v>67792.92</v>
      </c>
      <c r="E5" s="9" t="b">
        <f>D4=D5</f>
        <v>1</v>
      </c>
      <c r="F5" s="9"/>
      <c r="G5" s="9"/>
      <c r="I5" s="9"/>
      <c r="J5" s="9"/>
      <c r="K5" s="9"/>
      <c r="M5" s="9"/>
      <c r="N5" s="9"/>
      <c r="O5" s="9"/>
    </row>
    <row r="6" spans="1:15" collapsed="1" x14ac:dyDescent="0.3">
      <c r="A6" s="12">
        <v>2210.1</v>
      </c>
      <c r="B6" s="13" t="s">
        <v>3</v>
      </c>
      <c r="C6" s="13"/>
      <c r="D6" s="14">
        <v>4979</v>
      </c>
      <c r="E6" s="9"/>
      <c r="F6" s="9"/>
      <c r="G6" s="9"/>
      <c r="I6" s="9"/>
      <c r="J6" s="9"/>
      <c r="K6" s="9"/>
      <c r="M6" s="9"/>
      <c r="N6" s="9"/>
      <c r="O6" s="9"/>
    </row>
    <row r="7" spans="1:15" hidden="1" x14ac:dyDescent="0.3">
      <c r="A7" s="12">
        <v>2210.1999999999998</v>
      </c>
      <c r="B7" s="13" t="s">
        <v>4</v>
      </c>
      <c r="C7" s="13"/>
      <c r="D7" s="14"/>
      <c r="E7" s="9"/>
      <c r="F7" s="9"/>
      <c r="G7" s="9"/>
      <c r="I7" s="9"/>
      <c r="J7" s="9"/>
      <c r="K7" s="9"/>
      <c r="M7" s="9"/>
      <c r="N7" s="9"/>
      <c r="O7" s="9"/>
    </row>
    <row r="8" spans="1:15" hidden="1" outlineLevel="1" x14ac:dyDescent="0.3">
      <c r="A8" s="15"/>
      <c r="B8" s="16"/>
      <c r="C8" s="17">
        <f>SUM(C9:C14)</f>
        <v>0</v>
      </c>
      <c r="D8" s="18"/>
      <c r="E8" s="19">
        <f>D7-C8</f>
        <v>0</v>
      </c>
    </row>
    <row r="9" spans="1:15" hidden="1" collapsed="1" x14ac:dyDescent="0.3">
      <c r="A9" s="12"/>
      <c r="B9" s="20"/>
      <c r="C9" s="18"/>
      <c r="D9" s="18"/>
      <c r="E9" s="9"/>
      <c r="F9" s="9"/>
      <c r="G9" s="9"/>
      <c r="I9" s="9"/>
      <c r="J9" s="9"/>
      <c r="K9" s="9"/>
      <c r="M9" s="9"/>
      <c r="N9" s="9"/>
      <c r="O9" s="9"/>
    </row>
    <row r="10" spans="1:15" hidden="1" x14ac:dyDescent="0.3">
      <c r="A10" s="12"/>
      <c r="B10" s="20"/>
      <c r="C10" s="18"/>
      <c r="D10" s="18"/>
      <c r="E10" s="9"/>
      <c r="F10" s="9"/>
      <c r="G10" s="9"/>
      <c r="I10" s="9"/>
      <c r="J10" s="9"/>
      <c r="K10" s="9"/>
      <c r="M10" s="9"/>
      <c r="N10" s="9"/>
      <c r="O10" s="9"/>
    </row>
    <row r="11" spans="1:15" hidden="1" x14ac:dyDescent="0.3">
      <c r="A11" s="12"/>
      <c r="B11" s="21"/>
      <c r="C11" s="18"/>
      <c r="D11" s="18"/>
      <c r="E11" s="9"/>
      <c r="F11" s="9"/>
      <c r="G11" s="9"/>
      <c r="I11" s="9"/>
      <c r="J11" s="9"/>
      <c r="K11" s="9"/>
      <c r="M11" s="9"/>
      <c r="N11" s="9"/>
      <c r="O11" s="9"/>
    </row>
    <row r="12" spans="1:15" hidden="1" x14ac:dyDescent="0.3">
      <c r="A12" s="12"/>
      <c r="B12" s="20"/>
      <c r="C12" s="18"/>
      <c r="D12" s="18"/>
      <c r="E12" s="9"/>
      <c r="F12" s="9"/>
      <c r="G12" s="9"/>
      <c r="I12" s="9"/>
      <c r="J12" s="9"/>
      <c r="K12" s="9"/>
      <c r="M12" s="9"/>
      <c r="N12" s="9"/>
      <c r="O12" s="9"/>
    </row>
    <row r="13" spans="1:15" hidden="1" x14ac:dyDescent="0.3">
      <c r="A13" s="12"/>
      <c r="B13" s="20"/>
      <c r="C13" s="18"/>
      <c r="D13" s="18"/>
      <c r="E13" s="9"/>
      <c r="F13" s="9"/>
      <c r="G13" s="9"/>
      <c r="I13" s="9"/>
      <c r="J13" s="9"/>
      <c r="K13" s="9"/>
      <c r="M13" s="9"/>
      <c r="N13" s="9"/>
      <c r="O13" s="9"/>
    </row>
    <row r="14" spans="1:15" hidden="1" x14ac:dyDescent="0.3">
      <c r="A14" s="12"/>
      <c r="B14" s="22"/>
      <c r="C14" s="18"/>
      <c r="D14" s="18"/>
      <c r="E14" s="9"/>
      <c r="F14" s="9"/>
      <c r="G14" s="9"/>
      <c r="I14" s="9"/>
      <c r="J14" s="9"/>
      <c r="K14" s="9"/>
      <c r="M14" s="9"/>
      <c r="N14" s="9"/>
      <c r="O14" s="9"/>
    </row>
    <row r="15" spans="1:15" hidden="1" x14ac:dyDescent="0.3">
      <c r="A15" s="12">
        <v>2210.3000000000002</v>
      </c>
      <c r="B15" s="13" t="s">
        <v>5</v>
      </c>
      <c r="C15" s="13"/>
      <c r="D15" s="14"/>
      <c r="E15" s="9"/>
      <c r="F15" s="9"/>
      <c r="G15" s="9"/>
      <c r="I15" s="9"/>
      <c r="J15" s="9"/>
      <c r="K15" s="9"/>
      <c r="M15" s="9"/>
      <c r="N15" s="9"/>
      <c r="O15" s="9"/>
    </row>
    <row r="16" spans="1:15" hidden="1" x14ac:dyDescent="0.3">
      <c r="A16" s="12">
        <v>2210.4</v>
      </c>
      <c r="B16" s="13" t="s">
        <v>6</v>
      </c>
      <c r="C16" s="13"/>
      <c r="D16" s="14"/>
      <c r="E16" s="9"/>
      <c r="F16" s="9"/>
      <c r="G16" s="9"/>
      <c r="I16" s="9"/>
      <c r="J16" s="9"/>
      <c r="K16" s="9"/>
      <c r="M16" s="9"/>
      <c r="N16" s="9"/>
      <c r="O16" s="9"/>
    </row>
    <row r="17" spans="1:15" x14ac:dyDescent="0.3">
      <c r="A17" s="12">
        <v>2210.5</v>
      </c>
      <c r="B17" s="13" t="s">
        <v>7</v>
      </c>
      <c r="C17" s="13"/>
      <c r="D17" s="14">
        <v>51848.92</v>
      </c>
      <c r="E17" s="9"/>
      <c r="F17" s="9"/>
      <c r="G17" s="9"/>
      <c r="I17" s="9"/>
      <c r="J17" s="9"/>
      <c r="K17" s="9"/>
      <c r="M17" s="9"/>
      <c r="N17" s="9"/>
      <c r="O17" s="9"/>
    </row>
    <row r="18" spans="1:15" hidden="1" outlineLevel="1" x14ac:dyDescent="0.3">
      <c r="A18" s="15"/>
      <c r="B18" s="16"/>
      <c r="C18" s="17">
        <f>SUM(C19:C29)</f>
        <v>51848.92</v>
      </c>
      <c r="D18" s="18"/>
      <c r="E18" s="19">
        <f>D17-C18</f>
        <v>0</v>
      </c>
    </row>
    <row r="19" spans="1:15" collapsed="1" x14ac:dyDescent="0.3">
      <c r="A19" s="12"/>
      <c r="B19" s="20" t="s">
        <v>8</v>
      </c>
      <c r="C19" s="18">
        <v>2200</v>
      </c>
      <c r="D19" s="18"/>
      <c r="E19" s="9"/>
      <c r="F19" s="9"/>
      <c r="G19" s="9"/>
      <c r="I19" s="9"/>
      <c r="J19" s="9"/>
      <c r="K19" s="9"/>
      <c r="M19" s="9"/>
      <c r="N19" s="9"/>
      <c r="O19" s="9"/>
    </row>
    <row r="20" spans="1:15" x14ac:dyDescent="0.3">
      <c r="A20" s="12"/>
      <c r="B20" s="20" t="s">
        <v>9</v>
      </c>
      <c r="C20" s="18">
        <f>4500+36301.84</f>
        <v>40801.839999999997</v>
      </c>
      <c r="D20" s="18"/>
      <c r="E20" s="9"/>
      <c r="F20" s="9"/>
      <c r="G20" s="9"/>
      <c r="I20" s="9"/>
      <c r="J20" s="9"/>
      <c r="K20" s="9"/>
      <c r="M20" s="9"/>
      <c r="N20" s="9"/>
      <c r="O20" s="9"/>
    </row>
    <row r="21" spans="1:15" x14ac:dyDescent="0.3">
      <c r="A21" s="12"/>
      <c r="B21" s="20" t="s">
        <v>10</v>
      </c>
      <c r="C21" s="18">
        <v>920</v>
      </c>
      <c r="D21" s="18"/>
      <c r="E21" s="9"/>
      <c r="F21" s="9"/>
      <c r="G21" s="9"/>
      <c r="I21" s="9"/>
      <c r="J21" s="9"/>
      <c r="K21" s="9"/>
      <c r="M21" s="9"/>
      <c r="N21" s="9"/>
      <c r="O21" s="9"/>
    </row>
    <row r="22" spans="1:15" x14ac:dyDescent="0.3">
      <c r="A22" s="12"/>
      <c r="B22" s="20" t="s">
        <v>11</v>
      </c>
      <c r="C22" s="18">
        <v>7927.08</v>
      </c>
      <c r="D22" s="18"/>
      <c r="E22" s="9"/>
      <c r="F22" s="9"/>
      <c r="G22" s="9"/>
      <c r="I22" s="9"/>
      <c r="J22" s="9"/>
      <c r="K22" s="9"/>
      <c r="M22" s="9"/>
      <c r="N22" s="9"/>
      <c r="O22" s="9"/>
    </row>
    <row r="23" spans="1:15" hidden="1" x14ac:dyDescent="0.3">
      <c r="A23" s="12"/>
      <c r="B23" s="20"/>
      <c r="C23" s="18"/>
      <c r="D23" s="18"/>
      <c r="E23" s="9"/>
      <c r="F23" s="9"/>
      <c r="G23" s="9"/>
      <c r="I23" s="9"/>
      <c r="J23" s="9"/>
      <c r="K23" s="9"/>
      <c r="M23" s="9"/>
      <c r="N23" s="9"/>
      <c r="O23" s="9"/>
    </row>
    <row r="24" spans="1:15" hidden="1" x14ac:dyDescent="0.3">
      <c r="A24" s="12"/>
      <c r="B24" s="20"/>
      <c r="C24" s="18"/>
      <c r="D24" s="18"/>
      <c r="E24" s="9"/>
      <c r="F24" s="9"/>
      <c r="G24" s="9"/>
      <c r="I24" s="9"/>
      <c r="J24" s="9"/>
      <c r="K24" s="9"/>
      <c r="M24" s="9"/>
      <c r="N24" s="9"/>
      <c r="O24" s="9"/>
    </row>
    <row r="25" spans="1:15" hidden="1" x14ac:dyDescent="0.3">
      <c r="A25" s="12"/>
      <c r="B25" s="20"/>
      <c r="C25" s="18"/>
      <c r="D25" s="18"/>
      <c r="E25" s="9"/>
      <c r="F25" s="9"/>
      <c r="G25" s="9"/>
      <c r="I25" s="9"/>
      <c r="J25" s="9"/>
      <c r="K25" s="9"/>
      <c r="M25" s="9"/>
      <c r="N25" s="9"/>
      <c r="O25" s="9"/>
    </row>
    <row r="26" spans="1:15" hidden="1" x14ac:dyDescent="0.3">
      <c r="A26" s="12"/>
      <c r="B26" s="20"/>
      <c r="C26" s="18"/>
      <c r="D26" s="18"/>
      <c r="E26" s="9"/>
      <c r="F26" s="9"/>
      <c r="G26" s="9"/>
      <c r="I26" s="9"/>
      <c r="J26" s="9"/>
      <c r="K26" s="9"/>
      <c r="M26" s="9"/>
      <c r="N26" s="9"/>
      <c r="O26" s="9"/>
    </row>
    <row r="27" spans="1:15" hidden="1" x14ac:dyDescent="0.3">
      <c r="A27" s="12"/>
      <c r="B27" s="20"/>
      <c r="C27" s="18"/>
      <c r="D27" s="18"/>
      <c r="E27" s="9"/>
      <c r="F27" s="9"/>
      <c r="G27" s="9"/>
      <c r="I27" s="9"/>
      <c r="J27" s="9"/>
      <c r="K27" s="9"/>
      <c r="M27" s="9"/>
      <c r="N27" s="9"/>
      <c r="O27" s="9"/>
    </row>
    <row r="28" spans="1:15" hidden="1" x14ac:dyDescent="0.3">
      <c r="A28" s="12"/>
      <c r="B28" s="20"/>
      <c r="C28" s="18"/>
      <c r="D28" s="18"/>
      <c r="E28" s="9"/>
      <c r="F28" s="9"/>
      <c r="G28" s="9"/>
      <c r="I28" s="9"/>
      <c r="J28" s="9"/>
      <c r="K28" s="9"/>
      <c r="M28" s="9"/>
      <c r="N28" s="9"/>
      <c r="O28" s="9"/>
    </row>
    <row r="29" spans="1:15" hidden="1" x14ac:dyDescent="0.3">
      <c r="A29" s="12"/>
      <c r="B29" s="22"/>
      <c r="C29" s="18"/>
      <c r="D29" s="18"/>
      <c r="E29" s="9"/>
      <c r="F29" s="9"/>
      <c r="G29" s="9"/>
      <c r="I29" s="9"/>
      <c r="J29" s="9"/>
      <c r="K29" s="9"/>
      <c r="M29" s="9"/>
      <c r="N29" s="9"/>
      <c r="O29" s="9"/>
    </row>
    <row r="30" spans="1:15" x14ac:dyDescent="0.3">
      <c r="A30" s="12">
        <v>2210.6</v>
      </c>
      <c r="B30" s="13" t="s">
        <v>12</v>
      </c>
      <c r="C30" s="13"/>
      <c r="D30" s="14">
        <v>5865</v>
      </c>
      <c r="E30" s="9"/>
      <c r="F30" s="9"/>
      <c r="G30" s="9"/>
      <c r="I30" s="9"/>
      <c r="J30" s="9"/>
      <c r="K30" s="9"/>
      <c r="M30" s="9"/>
      <c r="N30" s="9"/>
      <c r="O30" s="9"/>
    </row>
    <row r="31" spans="1:15" hidden="1" x14ac:dyDescent="0.3">
      <c r="A31" s="12">
        <v>2210.6999999999998</v>
      </c>
      <c r="B31" s="13" t="s">
        <v>13</v>
      </c>
      <c r="C31" s="13"/>
      <c r="D31" s="14"/>
      <c r="E31" s="9"/>
      <c r="F31" s="9"/>
      <c r="G31" s="9"/>
      <c r="I31" s="9"/>
      <c r="J31" s="9"/>
      <c r="K31" s="9"/>
      <c r="M31" s="9"/>
      <c r="N31" s="9"/>
      <c r="O31" s="9"/>
    </row>
    <row r="32" spans="1:15" hidden="1" outlineLevel="1" x14ac:dyDescent="0.3">
      <c r="A32" s="15"/>
      <c r="B32" s="16"/>
      <c r="C32" s="17">
        <f>SUM(C33:C38)</f>
        <v>0</v>
      </c>
      <c r="D32" s="18"/>
      <c r="E32" s="19">
        <f>D31-C32</f>
        <v>0</v>
      </c>
    </row>
    <row r="33" spans="1:15" hidden="1" collapsed="1" x14ac:dyDescent="0.3">
      <c r="A33" s="12"/>
      <c r="B33" s="20"/>
      <c r="C33" s="18"/>
      <c r="D33" s="18"/>
      <c r="E33" s="9"/>
      <c r="F33" s="9"/>
      <c r="G33" s="9"/>
      <c r="I33" s="9"/>
      <c r="J33" s="9"/>
      <c r="K33" s="9"/>
      <c r="M33" s="9"/>
      <c r="N33" s="9"/>
      <c r="O33" s="9"/>
    </row>
    <row r="34" spans="1:15" hidden="1" x14ac:dyDescent="0.3">
      <c r="A34" s="12"/>
      <c r="B34" s="20"/>
      <c r="C34" s="18"/>
      <c r="D34" s="18"/>
      <c r="E34" s="9"/>
      <c r="F34" s="9"/>
      <c r="G34" s="9"/>
      <c r="I34" s="9"/>
      <c r="J34" s="9"/>
      <c r="K34" s="9"/>
      <c r="M34" s="9"/>
      <c r="N34" s="9"/>
      <c r="O34" s="9"/>
    </row>
    <row r="35" spans="1:15" hidden="1" x14ac:dyDescent="0.3">
      <c r="A35" s="12"/>
      <c r="B35" s="20"/>
      <c r="C35" s="18"/>
      <c r="D35" s="18"/>
      <c r="E35" s="9"/>
      <c r="F35" s="9"/>
      <c r="G35" s="9"/>
      <c r="I35" s="9"/>
      <c r="J35" s="9"/>
      <c r="K35" s="9"/>
      <c r="M35" s="9"/>
      <c r="N35" s="9"/>
      <c r="O35" s="9"/>
    </row>
    <row r="36" spans="1:15" hidden="1" x14ac:dyDescent="0.3">
      <c r="A36" s="12"/>
      <c r="B36" s="20"/>
      <c r="C36" s="18"/>
      <c r="D36" s="18"/>
      <c r="E36" s="9"/>
      <c r="F36" s="9"/>
      <c r="G36" s="9"/>
      <c r="I36" s="9"/>
      <c r="J36" s="9"/>
      <c r="K36" s="9"/>
      <c r="M36" s="9"/>
      <c r="N36" s="9"/>
      <c r="O36" s="9"/>
    </row>
    <row r="37" spans="1:15" hidden="1" x14ac:dyDescent="0.3">
      <c r="A37" s="12"/>
      <c r="B37" s="20"/>
      <c r="C37" s="18"/>
      <c r="D37" s="18"/>
      <c r="E37" s="9"/>
      <c r="F37" s="9"/>
      <c r="G37" s="9"/>
      <c r="I37" s="9"/>
      <c r="J37" s="9"/>
      <c r="K37" s="9"/>
      <c r="M37" s="9"/>
      <c r="N37" s="9"/>
      <c r="O37" s="9"/>
    </row>
    <row r="38" spans="1:15" hidden="1" x14ac:dyDescent="0.3">
      <c r="A38" s="12"/>
      <c r="B38" s="22"/>
      <c r="C38" s="18"/>
      <c r="D38" s="18"/>
      <c r="E38" s="9"/>
      <c r="F38" s="9"/>
      <c r="G38" s="9"/>
      <c r="I38" s="9"/>
      <c r="J38" s="9"/>
      <c r="K38" s="9"/>
      <c r="M38" s="9"/>
      <c r="N38" s="9"/>
      <c r="O38" s="9"/>
    </row>
    <row r="39" spans="1:15" hidden="1" x14ac:dyDescent="0.3">
      <c r="A39" s="12">
        <v>2210.8000000000002</v>
      </c>
      <c r="B39" s="13" t="s">
        <v>14</v>
      </c>
      <c r="C39" s="13"/>
      <c r="D39" s="14"/>
      <c r="E39" s="9"/>
      <c r="F39" s="9"/>
      <c r="G39" s="9"/>
      <c r="I39" s="9"/>
      <c r="J39" s="9"/>
      <c r="K39" s="9"/>
      <c r="M39" s="9"/>
      <c r="N39" s="9"/>
      <c r="O39" s="9"/>
    </row>
    <row r="40" spans="1:15" hidden="1" x14ac:dyDescent="0.3">
      <c r="A40" s="12">
        <v>2210.9</v>
      </c>
      <c r="B40" s="13" t="s">
        <v>15</v>
      </c>
      <c r="C40" s="13"/>
      <c r="D40" s="14"/>
      <c r="E40" s="9"/>
      <c r="F40" s="9"/>
      <c r="G40" s="9"/>
      <c r="I40" s="9"/>
      <c r="J40" s="9"/>
      <c r="K40" s="9"/>
      <c r="M40" s="9"/>
      <c r="N40" s="9"/>
      <c r="O40" s="9"/>
    </row>
    <row r="41" spans="1:15" hidden="1" outlineLevel="1" x14ac:dyDescent="0.3">
      <c r="A41" s="15"/>
      <c r="B41" s="16"/>
      <c r="C41" s="17">
        <f>SUM(C42:C47)</f>
        <v>0</v>
      </c>
      <c r="D41" s="18"/>
      <c r="E41" s="19">
        <f>D40-C41</f>
        <v>0</v>
      </c>
    </row>
    <row r="42" spans="1:15" hidden="1" collapsed="1" x14ac:dyDescent="0.3">
      <c r="A42" s="12"/>
      <c r="B42" s="20"/>
      <c r="C42" s="18"/>
      <c r="D42" s="18"/>
      <c r="E42" s="9"/>
      <c r="F42" s="9"/>
      <c r="G42" s="9"/>
      <c r="I42" s="9"/>
      <c r="J42" s="9"/>
      <c r="K42" s="9"/>
      <c r="M42" s="9"/>
      <c r="N42" s="9"/>
      <c r="O42" s="9"/>
    </row>
    <row r="43" spans="1:15" hidden="1" x14ac:dyDescent="0.3">
      <c r="A43" s="12"/>
      <c r="B43" s="20"/>
      <c r="C43" s="18"/>
      <c r="D43" s="18"/>
      <c r="E43" s="9"/>
      <c r="F43" s="9"/>
      <c r="G43" s="9"/>
      <c r="I43" s="9"/>
      <c r="J43" s="9"/>
      <c r="K43" s="9"/>
      <c r="M43" s="9"/>
      <c r="N43" s="9"/>
      <c r="O43" s="9"/>
    </row>
    <row r="44" spans="1:15" hidden="1" x14ac:dyDescent="0.3">
      <c r="A44" s="12"/>
      <c r="B44" s="20"/>
      <c r="C44" s="18"/>
      <c r="D44" s="18"/>
      <c r="E44" s="9"/>
      <c r="F44" s="9"/>
      <c r="G44" s="9"/>
      <c r="I44" s="9"/>
      <c r="J44" s="9"/>
      <c r="K44" s="9"/>
      <c r="M44" s="9"/>
      <c r="N44" s="9"/>
      <c r="O44" s="9"/>
    </row>
    <row r="45" spans="1:15" hidden="1" x14ac:dyDescent="0.3">
      <c r="A45" s="12"/>
      <c r="B45" s="20"/>
      <c r="C45" s="18"/>
      <c r="D45" s="18"/>
      <c r="E45" s="9"/>
      <c r="F45" s="9"/>
      <c r="G45" s="9"/>
      <c r="I45" s="9"/>
      <c r="J45" s="9"/>
      <c r="K45" s="9"/>
      <c r="M45" s="9"/>
      <c r="N45" s="9"/>
      <c r="O45" s="9"/>
    </row>
    <row r="46" spans="1:15" hidden="1" x14ac:dyDescent="0.3">
      <c r="A46" s="12"/>
      <c r="B46" s="20"/>
      <c r="C46" s="18"/>
      <c r="D46" s="18"/>
      <c r="E46" s="9"/>
      <c r="F46" s="9"/>
      <c r="G46" s="9"/>
      <c r="I46" s="9"/>
      <c r="J46" s="9"/>
      <c r="K46" s="9"/>
      <c r="M46" s="9"/>
      <c r="N46" s="9"/>
      <c r="O46" s="9"/>
    </row>
    <row r="47" spans="1:15" hidden="1" x14ac:dyDescent="0.3">
      <c r="A47" s="12"/>
      <c r="B47" s="22"/>
      <c r="C47" s="18"/>
      <c r="D47" s="18"/>
      <c r="E47" s="9"/>
      <c r="F47" s="9"/>
      <c r="G47" s="9"/>
      <c r="I47" s="9"/>
      <c r="J47" s="9"/>
      <c r="K47" s="9"/>
      <c r="M47" s="9"/>
      <c r="N47" s="9"/>
      <c r="O47" s="9"/>
    </row>
    <row r="48" spans="1:15" x14ac:dyDescent="0.3">
      <c r="A48" s="12">
        <v>2211.9</v>
      </c>
      <c r="B48" s="13" t="s">
        <v>16</v>
      </c>
      <c r="C48" s="13"/>
      <c r="D48" s="14">
        <v>5100</v>
      </c>
      <c r="E48" s="9"/>
      <c r="F48" s="9"/>
      <c r="G48" s="9"/>
      <c r="I48" s="9"/>
      <c r="J48" s="9"/>
      <c r="K48" s="9"/>
      <c r="M48" s="9"/>
      <c r="N48" s="9"/>
      <c r="O48" s="9"/>
    </row>
    <row r="49" spans="1:15" hidden="1" outlineLevel="1" x14ac:dyDescent="0.3">
      <c r="A49" s="15"/>
      <c r="B49" s="16"/>
      <c r="C49" s="17">
        <f>SUM(C50:C62)</f>
        <v>5100</v>
      </c>
      <c r="D49" s="18"/>
      <c r="E49" s="19">
        <f>D48-C49</f>
        <v>0</v>
      </c>
    </row>
    <row r="50" spans="1:15" collapsed="1" x14ac:dyDescent="0.3">
      <c r="A50" s="12"/>
      <c r="B50" s="21" t="s">
        <v>17</v>
      </c>
      <c r="C50" s="18">
        <v>5100</v>
      </c>
      <c r="D50" s="18"/>
      <c r="E50" s="9"/>
      <c r="F50" s="9"/>
      <c r="G50" s="9"/>
      <c r="I50" s="9"/>
      <c r="J50" s="9"/>
      <c r="K50" s="9"/>
      <c r="M50" s="9"/>
      <c r="N50" s="9"/>
      <c r="O50" s="9"/>
    </row>
    <row r="51" spans="1:15" hidden="1" x14ac:dyDescent="0.3">
      <c r="A51" s="12"/>
      <c r="B51" s="21"/>
      <c r="C51" s="18"/>
      <c r="D51" s="18"/>
      <c r="E51" s="9"/>
      <c r="F51" s="9"/>
      <c r="G51" s="9"/>
      <c r="I51" s="9"/>
      <c r="J51" s="9"/>
      <c r="K51" s="9"/>
      <c r="M51" s="9"/>
      <c r="N51" s="9"/>
      <c r="O51" s="9"/>
    </row>
    <row r="52" spans="1:15" hidden="1" x14ac:dyDescent="0.3">
      <c r="A52" s="12"/>
      <c r="B52" s="21"/>
      <c r="C52" s="18"/>
      <c r="D52" s="18"/>
      <c r="E52" s="9"/>
      <c r="F52" s="9"/>
      <c r="G52" s="9"/>
      <c r="I52" s="9"/>
      <c r="J52" s="9"/>
      <c r="K52" s="9"/>
      <c r="M52" s="9"/>
      <c r="N52" s="9"/>
      <c r="O52" s="9"/>
    </row>
    <row r="53" spans="1:15" hidden="1" x14ac:dyDescent="0.3">
      <c r="A53" s="12"/>
      <c r="B53" s="20"/>
      <c r="C53" s="18"/>
      <c r="D53" s="18"/>
      <c r="E53" s="9"/>
      <c r="F53" s="9"/>
      <c r="G53" s="9"/>
      <c r="I53" s="9"/>
      <c r="J53" s="9"/>
      <c r="K53" s="9"/>
      <c r="M53" s="9"/>
      <c r="N53" s="9"/>
      <c r="O53" s="9"/>
    </row>
    <row r="54" spans="1:15" hidden="1" x14ac:dyDescent="0.3">
      <c r="A54" s="12"/>
      <c r="B54" s="21"/>
      <c r="C54" s="18"/>
      <c r="D54" s="18"/>
      <c r="E54" s="9"/>
      <c r="F54" s="9"/>
      <c r="G54" s="9"/>
      <c r="I54" s="9"/>
      <c r="J54" s="9"/>
      <c r="K54" s="9"/>
      <c r="M54" s="9"/>
      <c r="N54" s="9"/>
      <c r="O54" s="9"/>
    </row>
    <row r="55" spans="1:15" hidden="1" x14ac:dyDescent="0.3">
      <c r="A55" s="12"/>
      <c r="B55" s="21"/>
      <c r="C55" s="18"/>
      <c r="D55" s="18"/>
      <c r="E55" s="9"/>
      <c r="F55" s="9"/>
      <c r="G55" s="9"/>
      <c r="I55" s="9"/>
      <c r="J55" s="9"/>
      <c r="K55" s="9"/>
      <c r="M55" s="9"/>
      <c r="N55" s="9"/>
      <c r="O55" s="9"/>
    </row>
    <row r="56" spans="1:15" hidden="1" x14ac:dyDescent="0.3">
      <c r="A56" s="12"/>
      <c r="B56" s="21"/>
      <c r="C56" s="18"/>
      <c r="D56" s="18"/>
      <c r="E56" s="9"/>
      <c r="F56" s="9"/>
      <c r="G56" s="9"/>
      <c r="I56" s="9"/>
      <c r="J56" s="9"/>
      <c r="K56" s="9"/>
      <c r="M56" s="9"/>
      <c r="N56" s="9"/>
      <c r="O56" s="9"/>
    </row>
    <row r="57" spans="1:15" hidden="1" x14ac:dyDescent="0.3">
      <c r="A57" s="12"/>
      <c r="B57" s="21"/>
      <c r="C57" s="18"/>
      <c r="D57" s="18"/>
      <c r="E57" s="9"/>
      <c r="F57" s="9"/>
      <c r="G57" s="9"/>
      <c r="I57" s="9"/>
      <c r="J57" s="9"/>
      <c r="K57" s="9"/>
      <c r="M57" s="9"/>
      <c r="N57" s="9"/>
      <c r="O57" s="9"/>
    </row>
    <row r="58" spans="1:15" hidden="1" x14ac:dyDescent="0.3">
      <c r="A58" s="12"/>
      <c r="B58" s="21"/>
      <c r="C58" s="18"/>
      <c r="D58" s="18"/>
      <c r="E58" s="9"/>
      <c r="F58" s="9"/>
      <c r="G58" s="9"/>
      <c r="I58" s="9"/>
      <c r="J58" s="9"/>
      <c r="K58" s="9"/>
      <c r="M58" s="9"/>
      <c r="N58" s="9"/>
      <c r="O58" s="9"/>
    </row>
    <row r="59" spans="1:15" hidden="1" x14ac:dyDescent="0.3">
      <c r="A59" s="12"/>
      <c r="B59" s="21"/>
      <c r="C59" s="18"/>
      <c r="D59" s="18"/>
      <c r="E59" s="9"/>
      <c r="F59" s="9"/>
      <c r="G59" s="9"/>
      <c r="I59" s="9"/>
      <c r="J59" s="9"/>
      <c r="K59" s="9"/>
      <c r="M59" s="9"/>
      <c r="N59" s="9"/>
      <c r="O59" s="9"/>
    </row>
    <row r="60" spans="1:15" hidden="1" x14ac:dyDescent="0.3">
      <c r="A60" s="12"/>
      <c r="B60" s="20"/>
      <c r="C60" s="18"/>
      <c r="D60" s="18"/>
      <c r="E60" s="9"/>
      <c r="F60" s="9"/>
      <c r="G60" s="9"/>
      <c r="I60" s="9"/>
      <c r="J60" s="9"/>
      <c r="K60" s="9"/>
      <c r="M60" s="9"/>
      <c r="N60" s="9"/>
      <c r="O60" s="9"/>
    </row>
    <row r="61" spans="1:15" hidden="1" x14ac:dyDescent="0.3">
      <c r="A61" s="12"/>
      <c r="B61" s="20"/>
      <c r="C61" s="18"/>
      <c r="D61" s="18"/>
      <c r="E61" s="9"/>
      <c r="F61" s="9"/>
      <c r="G61" s="9"/>
      <c r="I61" s="9"/>
      <c r="J61" s="9"/>
      <c r="K61" s="9"/>
      <c r="M61" s="9"/>
      <c r="N61" s="9"/>
      <c r="O61" s="9"/>
    </row>
    <row r="62" spans="1:15" hidden="1" outlineLevel="1" x14ac:dyDescent="0.3">
      <c r="A62" s="9"/>
      <c r="B62" s="23"/>
      <c r="D62" s="4" t="b">
        <f>D4=D5</f>
        <v>1</v>
      </c>
      <c r="E62" s="9"/>
      <c r="F62" s="9"/>
      <c r="G62" s="9"/>
      <c r="I62" s="9"/>
      <c r="J62" s="9"/>
      <c r="K62" s="9"/>
      <c r="M62" s="9"/>
      <c r="N62" s="9"/>
      <c r="O62" s="9"/>
    </row>
    <row r="63" spans="1:15" collapsed="1" x14ac:dyDescent="0.3">
      <c r="A63" s="9"/>
      <c r="B63" s="23"/>
      <c r="D63" s="24" t="s">
        <v>18</v>
      </c>
      <c r="E63" s="9"/>
      <c r="F63" s="9"/>
      <c r="G63" s="9"/>
      <c r="I63" s="9"/>
      <c r="J63" s="9"/>
      <c r="K63" s="9"/>
      <c r="M63" s="9"/>
      <c r="N63" s="9"/>
      <c r="O63" s="9"/>
    </row>
    <row r="64" spans="1:15" x14ac:dyDescent="0.3">
      <c r="A64" s="9"/>
      <c r="B64" s="9"/>
      <c r="D64" s="24" t="s">
        <v>18</v>
      </c>
      <c r="E64" s="9"/>
      <c r="F64" s="9"/>
      <c r="G64" s="9"/>
      <c r="I64" s="9"/>
      <c r="J64" s="9"/>
      <c r="K64" s="9"/>
      <c r="M64" s="9"/>
      <c r="N64" s="9"/>
      <c r="O64" s="9"/>
    </row>
    <row r="65" spans="1:15" ht="14.25" customHeight="1" x14ac:dyDescent="0.3">
      <c r="D65" s="24" t="s">
        <v>18</v>
      </c>
    </row>
    <row r="66" spans="1:15" ht="39.75" customHeight="1" x14ac:dyDescent="0.3">
      <c r="A66" s="5">
        <v>2240</v>
      </c>
      <c r="B66" s="6" t="s">
        <v>19</v>
      </c>
      <c r="C66" s="6"/>
      <c r="D66" s="7">
        <f>ІРЦ!H13</f>
        <v>37907.4</v>
      </c>
      <c r="E66" s="9"/>
      <c r="F66" s="9"/>
      <c r="G66" s="9"/>
      <c r="I66" s="9"/>
      <c r="J66" s="9"/>
      <c r="K66" s="9"/>
      <c r="M66" s="9"/>
      <c r="N66" s="9"/>
      <c r="O66" s="9"/>
    </row>
    <row r="67" spans="1:15" hidden="1" outlineLevel="1" x14ac:dyDescent="0.3">
      <c r="A67" s="25">
        <v>2240</v>
      </c>
      <c r="B67" s="25"/>
      <c r="C67" s="11"/>
      <c r="D67" s="11">
        <f>SUM(D68:D99)</f>
        <v>37907.4</v>
      </c>
      <c r="E67" s="9" t="b">
        <f>D66=D67</f>
        <v>1</v>
      </c>
    </row>
    <row r="68" spans="1:15" collapsed="1" x14ac:dyDescent="0.3">
      <c r="A68" s="15">
        <v>2240.1</v>
      </c>
      <c r="B68" s="13" t="s">
        <v>20</v>
      </c>
      <c r="C68" s="13"/>
      <c r="D68" s="14">
        <v>2705</v>
      </c>
    </row>
    <row r="69" spans="1:15" hidden="1" x14ac:dyDescent="0.3">
      <c r="A69" s="15">
        <v>2240.1999999999998</v>
      </c>
      <c r="B69" s="26" t="s">
        <v>21</v>
      </c>
      <c r="C69" s="27"/>
      <c r="D69" s="14"/>
    </row>
    <row r="70" spans="1:15" hidden="1" x14ac:dyDescent="0.3">
      <c r="A70" s="15">
        <v>2240.3000000000002</v>
      </c>
      <c r="B70" s="26" t="s">
        <v>22</v>
      </c>
      <c r="C70" s="27"/>
      <c r="D70" s="14"/>
    </row>
    <row r="71" spans="1:15" hidden="1" outlineLevel="1" x14ac:dyDescent="0.3">
      <c r="A71" s="15"/>
      <c r="B71" s="16"/>
      <c r="C71" s="17">
        <f>SUM(C72:C76)</f>
        <v>0</v>
      </c>
      <c r="D71" s="18"/>
      <c r="E71" s="19">
        <f>D70-C71</f>
        <v>0</v>
      </c>
    </row>
    <row r="72" spans="1:15" hidden="1" collapsed="1" x14ac:dyDescent="0.3">
      <c r="A72" s="15"/>
      <c r="B72" s="20"/>
      <c r="C72" s="18"/>
      <c r="D72" s="18"/>
    </row>
    <row r="73" spans="1:15" hidden="1" x14ac:dyDescent="0.3">
      <c r="A73" s="15"/>
      <c r="B73" s="20"/>
      <c r="C73" s="18"/>
      <c r="D73" s="18"/>
    </row>
    <row r="74" spans="1:15" hidden="1" x14ac:dyDescent="0.3">
      <c r="A74" s="15"/>
      <c r="B74" s="20"/>
      <c r="C74" s="18"/>
      <c r="D74" s="18"/>
    </row>
    <row r="75" spans="1:15" hidden="1" x14ac:dyDescent="0.3">
      <c r="A75" s="15"/>
      <c r="B75" s="20"/>
      <c r="C75" s="18"/>
      <c r="D75" s="18"/>
    </row>
    <row r="76" spans="1:15" hidden="1" x14ac:dyDescent="0.3">
      <c r="A76" s="15"/>
      <c r="B76" s="15"/>
      <c r="C76" s="18"/>
      <c r="D76" s="18"/>
    </row>
    <row r="77" spans="1:15" hidden="1" x14ac:dyDescent="0.3">
      <c r="A77" s="15">
        <v>2240.4</v>
      </c>
      <c r="B77" s="26" t="s">
        <v>23</v>
      </c>
      <c r="C77" s="27"/>
      <c r="D77" s="14"/>
    </row>
    <row r="78" spans="1:15" x14ac:dyDescent="0.3">
      <c r="A78" s="15">
        <v>2240.5</v>
      </c>
      <c r="B78" s="26" t="s">
        <v>24</v>
      </c>
      <c r="C78" s="27"/>
      <c r="D78" s="14">
        <v>32266</v>
      </c>
    </row>
    <row r="79" spans="1:15" hidden="1" outlineLevel="1" x14ac:dyDescent="0.3">
      <c r="A79" s="15"/>
      <c r="B79" s="16"/>
      <c r="C79" s="17">
        <f>SUM(C80:C87)</f>
        <v>32266</v>
      </c>
      <c r="D79" s="18"/>
      <c r="E79" s="19">
        <f>D78-C79</f>
        <v>0</v>
      </c>
    </row>
    <row r="80" spans="1:15" ht="17.25" customHeight="1" collapsed="1" x14ac:dyDescent="0.3">
      <c r="A80" s="15"/>
      <c r="B80" s="21" t="s">
        <v>25</v>
      </c>
      <c r="C80" s="18">
        <v>32266</v>
      </c>
      <c r="D80" s="18"/>
    </row>
    <row r="81" spans="1:4" ht="17.25" hidden="1" customHeight="1" x14ac:dyDescent="0.3">
      <c r="A81" s="15"/>
      <c r="B81" s="21"/>
      <c r="C81" s="18"/>
      <c r="D81" s="18"/>
    </row>
    <row r="82" spans="1:4" hidden="1" x14ac:dyDescent="0.3">
      <c r="A82" s="15"/>
      <c r="B82" s="21"/>
      <c r="C82" s="18"/>
      <c r="D82" s="18"/>
    </row>
    <row r="83" spans="1:4" hidden="1" x14ac:dyDescent="0.3">
      <c r="A83" s="15"/>
      <c r="B83" s="21"/>
      <c r="C83" s="18"/>
      <c r="D83" s="18"/>
    </row>
    <row r="84" spans="1:4" hidden="1" x14ac:dyDescent="0.3">
      <c r="A84" s="15"/>
      <c r="B84" s="21"/>
      <c r="C84" s="18"/>
      <c r="D84" s="18"/>
    </row>
    <row r="85" spans="1:4" hidden="1" x14ac:dyDescent="0.3">
      <c r="A85" s="15"/>
      <c r="B85" s="20"/>
      <c r="C85" s="18"/>
      <c r="D85" s="18"/>
    </row>
    <row r="86" spans="1:4" hidden="1" x14ac:dyDescent="0.3">
      <c r="A86" s="15"/>
      <c r="B86" s="20"/>
      <c r="C86" s="18"/>
      <c r="D86" s="18"/>
    </row>
    <row r="87" spans="1:4" hidden="1" x14ac:dyDescent="0.3">
      <c r="A87" s="15"/>
      <c r="B87" s="20"/>
      <c r="C87" s="18"/>
      <c r="D87" s="18"/>
    </row>
    <row r="88" spans="1:4" hidden="1" x14ac:dyDescent="0.3">
      <c r="A88" s="15">
        <v>2240.6</v>
      </c>
      <c r="B88" s="26" t="s">
        <v>26</v>
      </c>
      <c r="C88" s="27"/>
      <c r="D88" s="14"/>
    </row>
    <row r="89" spans="1:4" hidden="1" x14ac:dyDescent="0.3">
      <c r="A89" s="15">
        <v>2240.6999999999998</v>
      </c>
      <c r="B89" s="26" t="s">
        <v>27</v>
      </c>
      <c r="C89" s="27"/>
      <c r="D89" s="14"/>
    </row>
    <row r="90" spans="1:4" x14ac:dyDescent="0.3">
      <c r="A90" s="15">
        <v>2240.8000000000002</v>
      </c>
      <c r="B90" s="26" t="s">
        <v>28</v>
      </c>
      <c r="C90" s="27"/>
      <c r="D90" s="14">
        <v>496.4</v>
      </c>
    </row>
    <row r="91" spans="1:4" hidden="1" x14ac:dyDescent="0.3">
      <c r="A91" s="15">
        <v>2240.9</v>
      </c>
      <c r="B91" s="26" t="s">
        <v>29</v>
      </c>
      <c r="C91" s="27"/>
      <c r="D91" s="14"/>
    </row>
    <row r="92" spans="1:4" hidden="1" x14ac:dyDescent="0.3">
      <c r="A92" s="15">
        <v>2241.1</v>
      </c>
      <c r="B92" s="26" t="s">
        <v>30</v>
      </c>
      <c r="C92" s="27"/>
      <c r="D92" s="14"/>
    </row>
    <row r="93" spans="1:4" hidden="1" x14ac:dyDescent="0.3">
      <c r="A93" s="15">
        <v>2241.1999999999998</v>
      </c>
      <c r="B93" s="26" t="s">
        <v>31</v>
      </c>
      <c r="C93" s="27"/>
      <c r="D93" s="14"/>
    </row>
    <row r="94" spans="1:4" x14ac:dyDescent="0.3">
      <c r="A94" s="15">
        <v>2241.3000000000002</v>
      </c>
      <c r="B94" s="26" t="s">
        <v>32</v>
      </c>
      <c r="C94" s="27"/>
      <c r="D94" s="14">
        <v>880</v>
      </c>
    </row>
    <row r="95" spans="1:4" hidden="1" x14ac:dyDescent="0.3">
      <c r="A95" s="15">
        <v>2241.4</v>
      </c>
      <c r="B95" s="26" t="s">
        <v>33</v>
      </c>
      <c r="C95" s="27"/>
      <c r="D95" s="14"/>
    </row>
    <row r="96" spans="1:4" hidden="1" x14ac:dyDescent="0.3">
      <c r="A96" s="15">
        <v>2241.5</v>
      </c>
      <c r="B96" s="26" t="s">
        <v>34</v>
      </c>
      <c r="C96" s="27"/>
      <c r="D96" s="14"/>
    </row>
    <row r="97" spans="1:5" ht="38.25" hidden="1" customHeight="1" x14ac:dyDescent="0.3">
      <c r="A97" s="15">
        <v>2241.6</v>
      </c>
      <c r="B97" s="28" t="s">
        <v>35</v>
      </c>
      <c r="C97" s="27"/>
      <c r="D97" s="14"/>
    </row>
    <row r="98" spans="1:5" hidden="1" x14ac:dyDescent="0.3">
      <c r="A98" s="15">
        <v>2241.6999999999998</v>
      </c>
      <c r="B98" s="26" t="s">
        <v>36</v>
      </c>
      <c r="C98" s="27"/>
      <c r="D98" s="14"/>
    </row>
    <row r="99" spans="1:5" x14ac:dyDescent="0.3">
      <c r="A99" s="15">
        <v>2241.9</v>
      </c>
      <c r="B99" s="26" t="s">
        <v>37</v>
      </c>
      <c r="C99" s="27"/>
      <c r="D99" s="14">
        <v>1560</v>
      </c>
    </row>
    <row r="100" spans="1:5" hidden="1" outlineLevel="1" x14ac:dyDescent="0.3">
      <c r="A100" s="15"/>
      <c r="B100" s="16"/>
      <c r="C100" s="17">
        <f>SUM(C101:C108)</f>
        <v>1560</v>
      </c>
      <c r="D100" s="29"/>
      <c r="E100" s="19">
        <f>D99-C100</f>
        <v>0</v>
      </c>
    </row>
    <row r="101" spans="1:5" collapsed="1" x14ac:dyDescent="0.3">
      <c r="A101" s="15"/>
      <c r="B101" s="21" t="s">
        <v>38</v>
      </c>
      <c r="C101" s="18">
        <v>1080</v>
      </c>
      <c r="D101" s="18"/>
    </row>
    <row r="102" spans="1:5" x14ac:dyDescent="0.3">
      <c r="A102" s="15"/>
      <c r="B102" s="21" t="s">
        <v>39</v>
      </c>
      <c r="C102" s="18">
        <v>480</v>
      </c>
      <c r="D102" s="18"/>
    </row>
    <row r="103" spans="1:5" hidden="1" x14ac:dyDescent="0.3">
      <c r="A103" s="15"/>
      <c r="B103" s="30"/>
      <c r="C103" s="18"/>
      <c r="D103" s="18"/>
    </row>
    <row r="104" spans="1:5" hidden="1" x14ac:dyDescent="0.3">
      <c r="A104" s="15"/>
      <c r="B104" s="30"/>
      <c r="C104" s="18"/>
      <c r="D104" s="18"/>
    </row>
    <row r="105" spans="1:5" hidden="1" x14ac:dyDescent="0.3">
      <c r="A105" s="15"/>
      <c r="B105" s="21"/>
      <c r="C105" s="18"/>
      <c r="D105" s="18"/>
    </row>
    <row r="106" spans="1:5" hidden="1" x14ac:dyDescent="0.3">
      <c r="A106" s="15"/>
      <c r="B106" s="21"/>
      <c r="C106" s="18"/>
      <c r="D106" s="18"/>
    </row>
    <row r="107" spans="1:5" hidden="1" x14ac:dyDescent="0.3">
      <c r="A107" s="15"/>
      <c r="B107" s="21"/>
      <c r="C107" s="18"/>
      <c r="D107" s="18"/>
    </row>
    <row r="108" spans="1:5" hidden="1" x14ac:dyDescent="0.3">
      <c r="A108" s="15"/>
      <c r="B108" s="21"/>
      <c r="C108" s="18"/>
      <c r="D108" s="18"/>
    </row>
    <row r="109" spans="1:5" hidden="1" outlineLevel="1" x14ac:dyDescent="0.3">
      <c r="B109" s="31"/>
      <c r="D109" s="4" t="b">
        <f>D66=D67</f>
        <v>1</v>
      </c>
    </row>
    <row r="110" spans="1:5" hidden="1" collapsed="1" x14ac:dyDescent="0.3">
      <c r="B110" s="31"/>
    </row>
  </sheetData>
  <sheetProtection sheet="1" objects="1" scenarios="1"/>
  <mergeCells count="31">
    <mergeCell ref="B99:C99"/>
    <mergeCell ref="B93:C93"/>
    <mergeCell ref="B94:C94"/>
    <mergeCell ref="B95:C95"/>
    <mergeCell ref="B96:C96"/>
    <mergeCell ref="B97:C97"/>
    <mergeCell ref="B98:C98"/>
    <mergeCell ref="B78:C78"/>
    <mergeCell ref="B88:C88"/>
    <mergeCell ref="B89:C89"/>
    <mergeCell ref="B90:C90"/>
    <mergeCell ref="B91:C91"/>
    <mergeCell ref="B92:C92"/>
    <mergeCell ref="B48:C48"/>
    <mergeCell ref="B66:C66"/>
    <mergeCell ref="B68:C68"/>
    <mergeCell ref="B69:C69"/>
    <mergeCell ref="B70:C70"/>
    <mergeCell ref="B77:C77"/>
    <mergeCell ref="B16:C16"/>
    <mergeCell ref="B17:C17"/>
    <mergeCell ref="B30:C30"/>
    <mergeCell ref="B31:C31"/>
    <mergeCell ref="B39:C39"/>
    <mergeCell ref="B40:C40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ІРЦ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2023-10-24T13:11:42Z</dcterms:created>
  <dcterms:modified xsi:type="dcterms:W3CDTF">2023-10-24T13:11:43Z</dcterms:modified>
</cp:coreProperties>
</file>