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2E23E3EA-5751-4901-A1B6-3CADAC0BFFDA}" xr6:coauthVersionLast="36" xr6:coauthVersionMax="36" xr10:uidLastSave="{00000000-0000-0000-0000-000000000000}"/>
  <bookViews>
    <workbookView xWindow="0" yWindow="0" windowWidth="28800" windowHeight="11325" xr2:uid="{247FA28C-110A-47E5-9384-2CDCF5988CB7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H17" i="3" s="1"/>
  <c r="J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H9" i="3"/>
  <c r="E9" i="3"/>
  <c r="C135" i="2"/>
  <c r="C133" i="2"/>
  <c r="C131" i="2"/>
  <c r="C130" i="2" s="1"/>
  <c r="E130" i="2" s="1"/>
  <c r="D124" i="2"/>
  <c r="C115" i="2"/>
  <c r="E115" i="2" s="1"/>
  <c r="C103" i="2"/>
  <c r="E103" i="2" s="1"/>
  <c r="C93" i="2"/>
  <c r="E93" i="2" s="1"/>
  <c r="D88" i="2"/>
  <c r="D148" i="2" s="1"/>
  <c r="C64" i="2"/>
  <c r="E64" i="2" s="1"/>
  <c r="C58" i="2"/>
  <c r="E58" i="2" s="1"/>
  <c r="C52" i="2"/>
  <c r="E52" i="2" s="1"/>
  <c r="C42" i="2"/>
  <c r="E42" i="2" s="1"/>
  <c r="C24" i="2"/>
  <c r="C22" i="2"/>
  <c r="E22" i="2" s="1"/>
  <c r="C10" i="2"/>
  <c r="C8" i="2"/>
  <c r="E8" i="2" s="1"/>
  <c r="D6" i="2"/>
  <c r="D4" i="2"/>
  <c r="D84" i="2" s="1"/>
  <c r="E5" i="2" l="1"/>
  <c r="E89" i="2"/>
  <c r="S27" i="3"/>
  <c r="AQ27" i="3"/>
  <c r="BC27" i="3"/>
  <c r="M17" i="3"/>
  <c r="J25" i="3"/>
  <c r="AE27" i="3"/>
  <c r="V27" i="3"/>
  <c r="AH27" i="3"/>
  <c r="AT27" i="3"/>
  <c r="BF27" i="3"/>
  <c r="Y27" i="3"/>
  <c r="AK27" i="3"/>
  <c r="AW27" i="3"/>
  <c r="J12" i="3"/>
  <c r="J24" i="3"/>
  <c r="J26" i="3"/>
  <c r="F9" i="3"/>
  <c r="J9" i="3"/>
  <c r="F11" i="3"/>
  <c r="E13" i="3"/>
  <c r="F14" i="3"/>
  <c r="J14" i="3"/>
  <c r="F16" i="3"/>
  <c r="H18" i="3"/>
  <c r="M18" i="3"/>
  <c r="E19" i="3"/>
  <c r="E21" i="3"/>
  <c r="E23" i="3"/>
  <c r="E25" i="3"/>
  <c r="I27" i="3"/>
  <c r="J21" i="3"/>
  <c r="J23" i="3"/>
  <c r="J13" i="3"/>
  <c r="J19" i="3"/>
  <c r="F10" i="3"/>
  <c r="J10" i="3"/>
  <c r="H11" i="3"/>
  <c r="M11" i="3"/>
  <c r="E12" i="3"/>
  <c r="F15" i="3"/>
  <c r="J15" i="3"/>
  <c r="H16" i="3"/>
  <c r="M16" i="3"/>
  <c r="E17" i="3"/>
  <c r="F18" i="3"/>
  <c r="E20" i="3"/>
  <c r="E22" i="3"/>
  <c r="E24" i="3"/>
  <c r="E26" i="3"/>
  <c r="K27" i="3"/>
  <c r="E4" i="2"/>
  <c r="M27" i="3" l="1"/>
  <c r="H27" i="3"/>
  <c r="G22" i="3"/>
  <c r="G25" i="3"/>
  <c r="G20" i="3"/>
  <c r="J16" i="3"/>
  <c r="E16" i="3"/>
  <c r="G12" i="3"/>
  <c r="G23" i="3"/>
  <c r="J18" i="3"/>
  <c r="E18" i="3"/>
  <c r="G14" i="3"/>
  <c r="G26" i="3"/>
  <c r="G21" i="3"/>
  <c r="G13" i="3"/>
  <c r="G24" i="3"/>
  <c r="G17" i="3"/>
  <c r="J11" i="3"/>
  <c r="J27" i="3" s="1"/>
  <c r="E11" i="3"/>
  <c r="G19" i="3"/>
  <c r="G9" i="3"/>
  <c r="F27" i="3"/>
  <c r="G10" i="3"/>
  <c r="G15" i="3"/>
  <c r="G16" i="3" l="1"/>
  <c r="G11" i="3"/>
  <c r="E27" i="3"/>
  <c r="G18" i="3"/>
  <c r="G27" i="3" l="1"/>
</calcChain>
</file>

<file path=xl/sharedStrings.xml><?xml version="1.0" encoding="utf-8"?>
<sst xmlns="http://schemas.openxmlformats.org/spreadsheetml/2006/main" count="144" uniqueCount="89">
  <si>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</si>
  <si>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</si>
  <si>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</si>
  <si>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</si>
  <si>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</si>
  <si>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</si>
  <si>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</si>
  <si>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</si>
  <si>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</si>
  <si>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</si>
  <si>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буд.мат. / 03.2024</t>
  </si>
  <si>
    <t>ел.тов. / 03.2024</t>
  </si>
  <si>
    <t>госп.тов.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</si>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</sst>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A6E90FEE-C5F2-426A-A280-18B2AAF0C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3B88-0E0B-4262-90C9-4765B0035C2F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7" customWidth="1"/>
    <col min="5" max="5" width="24.7109375" style="97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7" customWidth="1"/>
    <col min="12" max="13" width="21.140625" style="140" customWidth="1"/>
    <col min="14" max="14" width="21.5703125" style="97" customWidth="1"/>
    <col min="15" max="16" width="21.140625" style="140" customWidth="1"/>
    <col min="17" max="17" width="21.5703125" style="97" hidden="1" customWidth="1"/>
    <col min="18" max="19" width="21.140625" style="140" hidden="1" customWidth="1"/>
    <col min="20" max="20" width="21.5703125" style="97" hidden="1" customWidth="1"/>
    <col min="21" max="22" width="21.140625" style="140" hidden="1" customWidth="1"/>
    <col min="23" max="23" width="21.5703125" style="97" hidden="1" customWidth="1"/>
    <col min="24" max="25" width="21.140625" style="140" hidden="1" customWidth="1"/>
    <col min="26" max="26" width="21.5703125" style="97" hidden="1" customWidth="1"/>
    <col min="27" max="28" width="21.140625" style="140" hidden="1" customWidth="1"/>
    <col min="29" max="29" width="21.5703125" style="97" hidden="1" customWidth="1"/>
    <col min="30" max="31" width="21.140625" style="140" hidden="1" customWidth="1"/>
    <col min="32" max="32" width="18.140625" style="97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7" hidden="1" customWidth="1"/>
    <col min="39" max="40" width="20.85546875" style="140" hidden="1" customWidth="1"/>
    <col min="41" max="41" width="21.5703125" style="97" hidden="1" customWidth="1"/>
    <col min="42" max="43" width="21.140625" style="140" hidden="1" customWidth="1"/>
    <col min="44" max="44" width="21.5703125" style="97" hidden="1" customWidth="1"/>
    <col min="45" max="46" width="21.140625" style="140" hidden="1" customWidth="1"/>
    <col min="47" max="47" width="21.5703125" style="97" hidden="1" customWidth="1"/>
    <col min="48" max="49" width="21.140625" style="140" hidden="1" customWidth="1"/>
    <col min="50" max="50" width="21.5703125" style="97" hidden="1" customWidth="1"/>
    <col min="51" max="52" width="21.140625" style="140" hidden="1" customWidth="1"/>
    <col min="53" max="53" width="22" style="97" hidden="1" customWidth="1"/>
    <col min="54" max="54" width="20" style="140" hidden="1" customWidth="1"/>
    <col min="55" max="55" width="18.28515625" style="140" hidden="1" customWidth="1"/>
    <col min="56" max="56" width="22" style="97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7" customWidth="1"/>
    <col min="62" max="64" width="18.140625" style="140" customWidth="1"/>
    <col min="65" max="66" width="14.28515625" style="97" customWidth="1"/>
    <col min="67" max="16384" width="9.140625" style="97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45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46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47</v>
      </c>
      <c r="B6" s="46" t="s">
        <v>48</v>
      </c>
      <c r="C6" s="47" t="s">
        <v>49</v>
      </c>
      <c r="D6" s="48"/>
      <c r="E6" s="49" t="s">
        <v>50</v>
      </c>
      <c r="F6" s="50"/>
      <c r="G6" s="51"/>
      <c r="H6" s="49" t="s">
        <v>51</v>
      </c>
      <c r="I6" s="50"/>
      <c r="J6" s="51"/>
      <c r="K6" s="52" t="s">
        <v>52</v>
      </c>
      <c r="L6" s="53"/>
      <c r="M6" s="54"/>
      <c r="N6" s="52" t="s">
        <v>53</v>
      </c>
      <c r="O6" s="53"/>
      <c r="P6" s="54"/>
      <c r="Q6" s="52" t="s">
        <v>54</v>
      </c>
      <c r="R6" s="53"/>
      <c r="S6" s="54"/>
      <c r="T6" s="52" t="s">
        <v>55</v>
      </c>
      <c r="U6" s="53"/>
      <c r="V6" s="54"/>
      <c r="W6" s="52" t="s">
        <v>56</v>
      </c>
      <c r="X6" s="53"/>
      <c r="Y6" s="54"/>
      <c r="Z6" s="52" t="s">
        <v>57</v>
      </c>
      <c r="AA6" s="53"/>
      <c r="AB6" s="54"/>
      <c r="AC6" s="52" t="s">
        <v>58</v>
      </c>
      <c r="AD6" s="53"/>
      <c r="AE6" s="54"/>
      <c r="AF6" s="52" t="s">
        <v>59</v>
      </c>
      <c r="AG6" s="53"/>
      <c r="AH6" s="54"/>
      <c r="AI6" s="53" t="s">
        <v>60</v>
      </c>
      <c r="AJ6" s="53"/>
      <c r="AK6" s="54"/>
      <c r="AL6" s="52" t="s">
        <v>61</v>
      </c>
      <c r="AM6" s="53"/>
      <c r="AN6" s="54"/>
      <c r="AO6" s="52" t="s">
        <v>62</v>
      </c>
      <c r="AP6" s="53"/>
      <c r="AQ6" s="54"/>
      <c r="AR6" s="52" t="s">
        <v>63</v>
      </c>
      <c r="AS6" s="53"/>
      <c r="AT6" s="54"/>
      <c r="AU6" s="52" t="s">
        <v>64</v>
      </c>
      <c r="AV6" s="53"/>
      <c r="AW6" s="54"/>
      <c r="AX6" s="52" t="s">
        <v>65</v>
      </c>
      <c r="AY6" s="53"/>
      <c r="AZ6" s="54"/>
      <c r="BA6" s="55" t="s">
        <v>66</v>
      </c>
      <c r="BB6" s="56"/>
      <c r="BC6" s="57"/>
      <c r="BD6" s="55" t="s">
        <v>67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68</v>
      </c>
      <c r="F7" s="63" t="s">
        <v>69</v>
      </c>
      <c r="G7" s="64" t="s">
        <v>70</v>
      </c>
      <c r="H7" s="62" t="s">
        <v>68</v>
      </c>
      <c r="I7" s="63" t="s">
        <v>69</v>
      </c>
      <c r="J7" s="64" t="s">
        <v>70</v>
      </c>
      <c r="K7" s="65" t="s">
        <v>68</v>
      </c>
      <c r="L7" s="66" t="s">
        <v>69</v>
      </c>
      <c r="M7" s="67" t="s">
        <v>70</v>
      </c>
      <c r="N7" s="65" t="s">
        <v>68</v>
      </c>
      <c r="O7" s="66" t="s">
        <v>69</v>
      </c>
      <c r="P7" s="67" t="s">
        <v>70</v>
      </c>
      <c r="Q7" s="65" t="s">
        <v>68</v>
      </c>
      <c r="R7" s="66" t="s">
        <v>69</v>
      </c>
      <c r="S7" s="67" t="s">
        <v>70</v>
      </c>
      <c r="T7" s="65" t="s">
        <v>68</v>
      </c>
      <c r="U7" s="66" t="s">
        <v>69</v>
      </c>
      <c r="V7" s="67" t="s">
        <v>70</v>
      </c>
      <c r="W7" s="65" t="s">
        <v>68</v>
      </c>
      <c r="X7" s="66" t="s">
        <v>69</v>
      </c>
      <c r="Y7" s="67" t="s">
        <v>70</v>
      </c>
      <c r="Z7" s="65" t="s">
        <v>68</v>
      </c>
      <c r="AA7" s="66" t="s">
        <v>69</v>
      </c>
      <c r="AB7" s="67" t="s">
        <v>70</v>
      </c>
      <c r="AC7" s="65" t="s">
        <v>68</v>
      </c>
      <c r="AD7" s="66" t="s">
        <v>69</v>
      </c>
      <c r="AE7" s="67" t="s">
        <v>70</v>
      </c>
      <c r="AF7" s="65" t="s">
        <v>68</v>
      </c>
      <c r="AG7" s="66" t="s">
        <v>69</v>
      </c>
      <c r="AH7" s="67" t="s">
        <v>70</v>
      </c>
      <c r="AI7" s="65" t="s">
        <v>68</v>
      </c>
      <c r="AJ7" s="66" t="s">
        <v>69</v>
      </c>
      <c r="AK7" s="67" t="s">
        <v>70</v>
      </c>
      <c r="AL7" s="65" t="s">
        <v>68</v>
      </c>
      <c r="AM7" s="66" t="s">
        <v>69</v>
      </c>
      <c r="AN7" s="67" t="s">
        <v>70</v>
      </c>
      <c r="AO7" s="65" t="s">
        <v>68</v>
      </c>
      <c r="AP7" s="66" t="s">
        <v>69</v>
      </c>
      <c r="AQ7" s="67" t="s">
        <v>70</v>
      </c>
      <c r="AR7" s="65" t="s">
        <v>68</v>
      </c>
      <c r="AS7" s="66" t="s">
        <v>69</v>
      </c>
      <c r="AT7" s="67" t="s">
        <v>70</v>
      </c>
      <c r="AU7" s="65" t="s">
        <v>68</v>
      </c>
      <c r="AV7" s="66" t="s">
        <v>69</v>
      </c>
      <c r="AW7" s="67" t="s">
        <v>70</v>
      </c>
      <c r="AX7" s="65" t="s">
        <v>68</v>
      </c>
      <c r="AY7" s="66" t="s">
        <v>69</v>
      </c>
      <c r="AZ7" s="67" t="s">
        <v>70</v>
      </c>
      <c r="BA7" s="65" t="s">
        <v>68</v>
      </c>
      <c r="BB7" s="66" t="s">
        <v>69</v>
      </c>
      <c r="BC7" s="67" t="s">
        <v>70</v>
      </c>
      <c r="BD7" s="65" t="s">
        <v>68</v>
      </c>
      <c r="BE7" s="66" t="s">
        <v>69</v>
      </c>
      <c r="BF7" s="67" t="s">
        <v>70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71</v>
      </c>
      <c r="B9" s="83">
        <v>2111</v>
      </c>
      <c r="C9" s="84" t="s">
        <v>72</v>
      </c>
      <c r="D9" s="85"/>
      <c r="E9" s="86">
        <f>H9+AF9+AI9+AL9+AO9+AR9+AU9+AX9+BA9+BD9</f>
        <v>13069160</v>
      </c>
      <c r="F9" s="87">
        <f>I9+AG9+AJ9+AM9+AP9+AS9+AV9+AY9+BB9+BE9</f>
        <v>1743603.76</v>
      </c>
      <c r="G9" s="88">
        <f>E9-F9</f>
        <v>11325556.24</v>
      </c>
      <c r="H9" s="89">
        <f>K9+N9+Q9+T9+W9+Z9+AC9</f>
        <v>13069160</v>
      </c>
      <c r="I9" s="90">
        <f>L9+O9+R9+U9+X9+AA9+AD9</f>
        <v>1743603.76</v>
      </c>
      <c r="J9" s="91">
        <f>H9-I9</f>
        <v>11325556.24</v>
      </c>
      <c r="K9" s="92">
        <v>3372960</v>
      </c>
      <c r="L9" s="93">
        <v>507441.62000000005</v>
      </c>
      <c r="M9" s="94">
        <f>K9-L9</f>
        <v>2865518.38</v>
      </c>
      <c r="N9" s="92">
        <v>9696200</v>
      </c>
      <c r="O9" s="93">
        <v>1236162.1399999999</v>
      </c>
      <c r="P9" s="94">
        <f>N9-O9</f>
        <v>8460037.8599999994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0</v>
      </c>
      <c r="AA9" s="93">
        <v>0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73</v>
      </c>
      <c r="D10" s="101"/>
      <c r="E10" s="102">
        <f t="shared" ref="E10:F26" si="0">H10+AF10+AI10+AL10+AO10+AR10+AU10+AX10+BA10+BD10</f>
        <v>2858700</v>
      </c>
      <c r="F10" s="103">
        <f t="shared" si="0"/>
        <v>379243.1</v>
      </c>
      <c r="G10" s="88">
        <f>E10-F10</f>
        <v>2479456.9</v>
      </c>
      <c r="H10" s="104">
        <f t="shared" ref="H10:I26" si="1">K10+N10+Q10+T10+W10+Z10+AC10</f>
        <v>2858700</v>
      </c>
      <c r="I10" s="105">
        <f t="shared" si="1"/>
        <v>379243.1</v>
      </c>
      <c r="J10" s="91">
        <f>H10-I10</f>
        <v>2479456.9</v>
      </c>
      <c r="K10" s="106">
        <v>735300</v>
      </c>
      <c r="L10" s="107">
        <v>110631.32999999999</v>
      </c>
      <c r="M10" s="94">
        <f>K10-L10</f>
        <v>624668.67000000004</v>
      </c>
      <c r="N10" s="106">
        <v>2123400</v>
      </c>
      <c r="O10" s="107">
        <v>268611.77</v>
      </c>
      <c r="P10" s="94">
        <f>N10-O10</f>
        <v>1854788.23</v>
      </c>
      <c r="Q10" s="106">
        <v>0</v>
      </c>
      <c r="R10" s="107">
        <v>0</v>
      </c>
      <c r="S10" s="94">
        <f>Q10-R10</f>
        <v>0</v>
      </c>
      <c r="T10" s="106">
        <v>0</v>
      </c>
      <c r="U10" s="107">
        <v>0</v>
      </c>
      <c r="V10" s="94">
        <f>T10-U10</f>
        <v>0</v>
      </c>
      <c r="W10" s="108">
        <v>0</v>
      </c>
      <c r="X10" s="109">
        <v>0</v>
      </c>
      <c r="Y10" s="94">
        <f>W10-X10</f>
        <v>0</v>
      </c>
      <c r="Z10" s="106">
        <v>0</v>
      </c>
      <c r="AA10" s="107">
        <v>0</v>
      </c>
      <c r="AB10" s="94">
        <f>Z10-AA10</f>
        <v>0</v>
      </c>
      <c r="AC10" s="106">
        <v>0</v>
      </c>
      <c r="AD10" s="107">
        <v>0</v>
      </c>
      <c r="AE10" s="94">
        <f>AC10-AD10</f>
        <v>0</v>
      </c>
      <c r="AF10" s="106">
        <v>0</v>
      </c>
      <c r="AG10" s="107">
        <v>0</v>
      </c>
      <c r="AH10" s="94">
        <f>AF10-AG10</f>
        <v>0</v>
      </c>
      <c r="AI10" s="106">
        <v>0</v>
      </c>
      <c r="AJ10" s="107">
        <v>0</v>
      </c>
      <c r="AK10" s="94">
        <f>AI10-AJ10</f>
        <v>0</v>
      </c>
      <c r="AL10" s="106">
        <v>0</v>
      </c>
      <c r="AM10" s="107">
        <v>0</v>
      </c>
      <c r="AN10" s="94">
        <f>AL10-AM10</f>
        <v>0</v>
      </c>
      <c r="AO10" s="106">
        <v>0</v>
      </c>
      <c r="AP10" s="107">
        <v>0</v>
      </c>
      <c r="AQ10" s="94">
        <f>AO10-AP10</f>
        <v>0</v>
      </c>
      <c r="AR10" s="106">
        <v>0</v>
      </c>
      <c r="AS10" s="107">
        <v>0</v>
      </c>
      <c r="AT10" s="94">
        <f>AR10-AS10</f>
        <v>0</v>
      </c>
      <c r="AU10" s="106">
        <v>0</v>
      </c>
      <c r="AV10" s="107">
        <v>0</v>
      </c>
      <c r="AW10" s="94">
        <f>AU10-AV10</f>
        <v>0</v>
      </c>
      <c r="AX10" s="106">
        <v>0</v>
      </c>
      <c r="AY10" s="107">
        <v>0</v>
      </c>
      <c r="AZ10" s="94">
        <f>AX10-AY10</f>
        <v>0</v>
      </c>
      <c r="BA10" s="106">
        <v>0</v>
      </c>
      <c r="BB10" s="107">
        <v>0</v>
      </c>
      <c r="BC10" s="94">
        <f>BA10-BB10</f>
        <v>0</v>
      </c>
      <c r="BD10" s="106">
        <v>0</v>
      </c>
      <c r="BE10" s="107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01"/>
      <c r="E11" s="102">
        <f t="shared" si="0"/>
        <v>145501.4</v>
      </c>
      <c r="F11" s="103">
        <f t="shared" si="0"/>
        <v>84430.399999999994</v>
      </c>
      <c r="G11" s="88">
        <f t="shared" ref="G11:G26" si="2">E11-F11</f>
        <v>61071</v>
      </c>
      <c r="H11" s="104">
        <f t="shared" si="1"/>
        <v>83630</v>
      </c>
      <c r="I11" s="105">
        <f t="shared" si="1"/>
        <v>22559</v>
      </c>
      <c r="J11" s="91">
        <f t="shared" ref="J11:J26" si="3">H11-I11</f>
        <v>61071</v>
      </c>
      <c r="K11" s="106">
        <f>84200-570</f>
        <v>83630</v>
      </c>
      <c r="L11" s="107">
        <v>22559</v>
      </c>
      <c r="M11" s="94">
        <f t="shared" ref="M11:M26" si="4">K11-L11</f>
        <v>61071</v>
      </c>
      <c r="N11" s="106">
        <v>0</v>
      </c>
      <c r="O11" s="107">
        <v>0</v>
      </c>
      <c r="P11" s="94">
        <f t="shared" ref="P11:P26" si="5">N11-O11</f>
        <v>0</v>
      </c>
      <c r="Q11" s="106">
        <v>0</v>
      </c>
      <c r="R11" s="107">
        <v>0</v>
      </c>
      <c r="S11" s="94">
        <f t="shared" ref="S11:S26" si="6">Q11-R11</f>
        <v>0</v>
      </c>
      <c r="T11" s="106">
        <v>0</v>
      </c>
      <c r="U11" s="107">
        <v>0</v>
      </c>
      <c r="V11" s="94">
        <f t="shared" ref="V11:V26" si="7">T11-U11</f>
        <v>0</v>
      </c>
      <c r="W11" s="108">
        <v>0</v>
      </c>
      <c r="X11" s="109">
        <v>0</v>
      </c>
      <c r="Y11" s="94">
        <f t="shared" ref="Y11:Y26" si="8">W11-X11</f>
        <v>0</v>
      </c>
      <c r="Z11" s="106">
        <v>0</v>
      </c>
      <c r="AA11" s="107">
        <v>0</v>
      </c>
      <c r="AB11" s="94">
        <f t="shared" ref="AB11:AB26" si="9">Z11-AA11</f>
        <v>0</v>
      </c>
      <c r="AC11" s="106">
        <v>0</v>
      </c>
      <c r="AD11" s="107">
        <v>0</v>
      </c>
      <c r="AE11" s="94">
        <f t="shared" ref="AE11:AE26" si="10">AC11-AD11</f>
        <v>0</v>
      </c>
      <c r="AF11" s="106">
        <v>0</v>
      </c>
      <c r="AG11" s="107">
        <v>0</v>
      </c>
      <c r="AH11" s="94">
        <f t="shared" ref="AH11:AH26" si="11">AF11-AG11</f>
        <v>0</v>
      </c>
      <c r="AI11" s="106">
        <v>61871.4</v>
      </c>
      <c r="AJ11" s="107">
        <v>61871.4</v>
      </c>
      <c r="AK11" s="94">
        <f t="shared" ref="AK11:AK26" si="12">AI11-AJ11</f>
        <v>0</v>
      </c>
      <c r="AL11" s="106">
        <v>0</v>
      </c>
      <c r="AM11" s="107">
        <v>0</v>
      </c>
      <c r="AN11" s="94">
        <f t="shared" ref="AN11:AN26" si="13">AL11-AM11</f>
        <v>0</v>
      </c>
      <c r="AO11" s="106">
        <v>0</v>
      </c>
      <c r="AP11" s="107">
        <v>0</v>
      </c>
      <c r="AQ11" s="94">
        <f t="shared" ref="AQ11:AQ26" si="14">AO11-AP11</f>
        <v>0</v>
      </c>
      <c r="AR11" s="106">
        <v>0</v>
      </c>
      <c r="AS11" s="107">
        <v>0</v>
      </c>
      <c r="AT11" s="94">
        <f t="shared" ref="AT11:AT26" si="15">AR11-AS11</f>
        <v>0</v>
      </c>
      <c r="AU11" s="106">
        <v>0</v>
      </c>
      <c r="AV11" s="107">
        <v>0</v>
      </c>
      <c r="AW11" s="94">
        <f t="shared" ref="AW11:AW26" si="16">AU11-AV11</f>
        <v>0</v>
      </c>
      <c r="AX11" s="106">
        <v>0</v>
      </c>
      <c r="AY11" s="107">
        <v>0</v>
      </c>
      <c r="AZ11" s="94">
        <f t="shared" ref="AZ11:AZ26" si="17">AX11-AY11</f>
        <v>0</v>
      </c>
      <c r="BA11" s="106">
        <v>0</v>
      </c>
      <c r="BB11" s="107">
        <v>0</v>
      </c>
      <c r="BC11" s="94">
        <f t="shared" ref="BC11:BC26" si="18">BA11-BB11</f>
        <v>0</v>
      </c>
      <c r="BD11" s="106">
        <v>0</v>
      </c>
      <c r="BE11" s="107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10" t="s">
        <v>74</v>
      </c>
      <c r="D12" s="111"/>
      <c r="E12" s="102">
        <f>H12+AF12+AI12+AL12+AO12+AR12+AU12+AX12+BA12+BD12</f>
        <v>1500</v>
      </c>
      <c r="F12" s="103">
        <f>I12+AG12+AJ12+AM12+AP12+AS12+AV12+AY12+BB12+BE12</f>
        <v>0</v>
      </c>
      <c r="G12" s="88">
        <f>E12-F12</f>
        <v>1500</v>
      </c>
      <c r="H12" s="104">
        <f>K12+N12+Q12+T12+W12+Z12+AC12</f>
        <v>1500</v>
      </c>
      <c r="I12" s="105">
        <f>L12+O12+R12+U12+X12+AA12+AD12</f>
        <v>0</v>
      </c>
      <c r="J12" s="91">
        <f>H12-I12</f>
        <v>1500</v>
      </c>
      <c r="K12" s="106">
        <v>1500</v>
      </c>
      <c r="L12" s="112">
        <v>0</v>
      </c>
      <c r="M12" s="94">
        <f>K12-L12</f>
        <v>1500</v>
      </c>
      <c r="N12" s="106">
        <v>0</v>
      </c>
      <c r="O12" s="112">
        <v>0</v>
      </c>
      <c r="P12" s="94">
        <f>N12-O12</f>
        <v>0</v>
      </c>
      <c r="Q12" s="106">
        <v>0</v>
      </c>
      <c r="R12" s="112">
        <v>0</v>
      </c>
      <c r="S12" s="94">
        <f>Q12-R12</f>
        <v>0</v>
      </c>
      <c r="T12" s="106">
        <v>0</v>
      </c>
      <c r="U12" s="112">
        <v>0</v>
      </c>
      <c r="V12" s="94">
        <f>T12-U12</f>
        <v>0</v>
      </c>
      <c r="W12" s="108">
        <v>0</v>
      </c>
      <c r="X12" s="113">
        <v>0</v>
      </c>
      <c r="Y12" s="94">
        <f>W12-X12</f>
        <v>0</v>
      </c>
      <c r="Z12" s="106">
        <v>0</v>
      </c>
      <c r="AA12" s="112">
        <v>0</v>
      </c>
      <c r="AB12" s="94">
        <f>Z12-AA12</f>
        <v>0</v>
      </c>
      <c r="AC12" s="106">
        <v>0</v>
      </c>
      <c r="AD12" s="112">
        <v>0</v>
      </c>
      <c r="AE12" s="94">
        <f>AC12-AD12</f>
        <v>0</v>
      </c>
      <c r="AF12" s="106">
        <v>0</v>
      </c>
      <c r="AG12" s="112">
        <v>0</v>
      </c>
      <c r="AH12" s="94">
        <f>AF12-AG12</f>
        <v>0</v>
      </c>
      <c r="AI12" s="106">
        <v>0</v>
      </c>
      <c r="AJ12" s="112">
        <v>0</v>
      </c>
      <c r="AK12" s="94">
        <f>AI12-AJ12</f>
        <v>0</v>
      </c>
      <c r="AL12" s="106">
        <v>0</v>
      </c>
      <c r="AM12" s="112">
        <v>0</v>
      </c>
      <c r="AN12" s="94">
        <f>AL12-AM12</f>
        <v>0</v>
      </c>
      <c r="AO12" s="106">
        <v>0</v>
      </c>
      <c r="AP12" s="112">
        <v>0</v>
      </c>
      <c r="AQ12" s="94">
        <f>AO12-AP12</f>
        <v>0</v>
      </c>
      <c r="AR12" s="106">
        <v>0</v>
      </c>
      <c r="AS12" s="112">
        <v>0</v>
      </c>
      <c r="AT12" s="94">
        <f>AR12-AS12</f>
        <v>0</v>
      </c>
      <c r="AU12" s="106">
        <v>0</v>
      </c>
      <c r="AV12" s="112">
        <v>0</v>
      </c>
      <c r="AW12" s="94">
        <f>AU12-AV12</f>
        <v>0</v>
      </c>
      <c r="AX12" s="106">
        <v>0</v>
      </c>
      <c r="AY12" s="112">
        <v>0</v>
      </c>
      <c r="AZ12" s="94">
        <f>AX12-AY12</f>
        <v>0</v>
      </c>
      <c r="BA12" s="106">
        <v>0</v>
      </c>
      <c r="BB12" s="112">
        <v>0</v>
      </c>
      <c r="BC12" s="94">
        <f>BA12-BB12</f>
        <v>0</v>
      </c>
      <c r="BD12" s="106">
        <v>0</v>
      </c>
      <c r="BE12" s="112">
        <v>0</v>
      </c>
      <c r="BF12" s="94">
        <f>BD12-BE12</f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75</v>
      </c>
      <c r="D13" s="101"/>
      <c r="E13" s="102">
        <f t="shared" si="0"/>
        <v>696360</v>
      </c>
      <c r="F13" s="103">
        <f t="shared" si="0"/>
        <v>228560</v>
      </c>
      <c r="G13" s="88">
        <f t="shared" si="2"/>
        <v>467800</v>
      </c>
      <c r="H13" s="104">
        <f t="shared" si="1"/>
        <v>696360</v>
      </c>
      <c r="I13" s="105">
        <f t="shared" si="1"/>
        <v>228560</v>
      </c>
      <c r="J13" s="91">
        <f t="shared" si="3"/>
        <v>467800</v>
      </c>
      <c r="K13" s="106">
        <f>425000+271360</f>
        <v>696360</v>
      </c>
      <c r="L13" s="107">
        <v>228560</v>
      </c>
      <c r="M13" s="94">
        <f t="shared" si="4"/>
        <v>467800</v>
      </c>
      <c r="N13" s="106">
        <v>0</v>
      </c>
      <c r="O13" s="107">
        <v>0</v>
      </c>
      <c r="P13" s="94">
        <f t="shared" si="5"/>
        <v>0</v>
      </c>
      <c r="Q13" s="106">
        <v>0</v>
      </c>
      <c r="R13" s="107">
        <v>0</v>
      </c>
      <c r="S13" s="94">
        <f t="shared" si="6"/>
        <v>0</v>
      </c>
      <c r="T13" s="106">
        <v>0</v>
      </c>
      <c r="U13" s="107">
        <v>0</v>
      </c>
      <c r="V13" s="94">
        <f t="shared" si="7"/>
        <v>0</v>
      </c>
      <c r="W13" s="108">
        <v>0</v>
      </c>
      <c r="X13" s="109">
        <v>0</v>
      </c>
      <c r="Y13" s="94">
        <f t="shared" si="8"/>
        <v>0</v>
      </c>
      <c r="Z13" s="106">
        <v>0</v>
      </c>
      <c r="AA13" s="107">
        <v>0</v>
      </c>
      <c r="AB13" s="94">
        <f t="shared" si="9"/>
        <v>0</v>
      </c>
      <c r="AC13" s="106">
        <v>0</v>
      </c>
      <c r="AD13" s="107">
        <v>0</v>
      </c>
      <c r="AE13" s="94">
        <f t="shared" si="10"/>
        <v>0</v>
      </c>
      <c r="AF13" s="106">
        <v>0</v>
      </c>
      <c r="AG13" s="107">
        <v>0</v>
      </c>
      <c r="AH13" s="94">
        <f t="shared" si="11"/>
        <v>0</v>
      </c>
      <c r="AI13" s="106">
        <v>0</v>
      </c>
      <c r="AJ13" s="107">
        <v>0</v>
      </c>
      <c r="AK13" s="94">
        <f t="shared" si="12"/>
        <v>0</v>
      </c>
      <c r="AL13" s="106">
        <v>0</v>
      </c>
      <c r="AM13" s="107">
        <v>0</v>
      </c>
      <c r="AN13" s="94">
        <f t="shared" si="13"/>
        <v>0</v>
      </c>
      <c r="AO13" s="106">
        <v>0</v>
      </c>
      <c r="AP13" s="107">
        <v>0</v>
      </c>
      <c r="AQ13" s="94">
        <f t="shared" si="14"/>
        <v>0</v>
      </c>
      <c r="AR13" s="106">
        <v>0</v>
      </c>
      <c r="AS13" s="107">
        <v>0</v>
      </c>
      <c r="AT13" s="94">
        <f t="shared" si="15"/>
        <v>0</v>
      </c>
      <c r="AU13" s="106">
        <v>0</v>
      </c>
      <c r="AV13" s="107">
        <v>0</v>
      </c>
      <c r="AW13" s="94">
        <f t="shared" si="16"/>
        <v>0</v>
      </c>
      <c r="AX13" s="106">
        <v>0</v>
      </c>
      <c r="AY13" s="107">
        <v>0</v>
      </c>
      <c r="AZ13" s="94">
        <f t="shared" si="17"/>
        <v>0</v>
      </c>
      <c r="BA13" s="106">
        <v>0</v>
      </c>
      <c r="BB13" s="107">
        <v>0</v>
      </c>
      <c r="BC13" s="94">
        <f t="shared" si="18"/>
        <v>0</v>
      </c>
      <c r="BD13" s="106">
        <v>0</v>
      </c>
      <c r="BE13" s="107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19</v>
      </c>
      <c r="D14" s="101"/>
      <c r="E14" s="102">
        <f t="shared" si="0"/>
        <v>134200</v>
      </c>
      <c r="F14" s="103">
        <f t="shared" si="0"/>
        <v>17031.089999999997</v>
      </c>
      <c r="G14" s="88">
        <f t="shared" si="2"/>
        <v>117168.91</v>
      </c>
      <c r="H14" s="104">
        <f t="shared" si="1"/>
        <v>134200</v>
      </c>
      <c r="I14" s="105">
        <f t="shared" si="1"/>
        <v>17031.089999999997</v>
      </c>
      <c r="J14" s="91">
        <f t="shared" si="3"/>
        <v>117168.91</v>
      </c>
      <c r="K14" s="106">
        <v>134200</v>
      </c>
      <c r="L14" s="107">
        <v>17031.089999999997</v>
      </c>
      <c r="M14" s="94">
        <f t="shared" si="4"/>
        <v>117168.91</v>
      </c>
      <c r="N14" s="106">
        <v>0</v>
      </c>
      <c r="O14" s="107">
        <v>0</v>
      </c>
      <c r="P14" s="94">
        <f t="shared" si="5"/>
        <v>0</v>
      </c>
      <c r="Q14" s="106">
        <v>0</v>
      </c>
      <c r="R14" s="107">
        <v>0</v>
      </c>
      <c r="S14" s="94">
        <f t="shared" si="6"/>
        <v>0</v>
      </c>
      <c r="T14" s="106">
        <v>0</v>
      </c>
      <c r="U14" s="107">
        <v>0</v>
      </c>
      <c r="V14" s="94">
        <f t="shared" si="7"/>
        <v>0</v>
      </c>
      <c r="W14" s="108">
        <v>0</v>
      </c>
      <c r="X14" s="109">
        <v>0</v>
      </c>
      <c r="Y14" s="94">
        <f t="shared" si="8"/>
        <v>0</v>
      </c>
      <c r="Z14" s="106">
        <v>0</v>
      </c>
      <c r="AA14" s="107">
        <v>0</v>
      </c>
      <c r="AB14" s="94">
        <f t="shared" si="9"/>
        <v>0</v>
      </c>
      <c r="AC14" s="106">
        <v>0</v>
      </c>
      <c r="AD14" s="107">
        <v>0</v>
      </c>
      <c r="AE14" s="94">
        <f t="shared" si="10"/>
        <v>0</v>
      </c>
      <c r="AF14" s="106">
        <v>0</v>
      </c>
      <c r="AG14" s="107">
        <v>0</v>
      </c>
      <c r="AH14" s="94">
        <f t="shared" si="11"/>
        <v>0</v>
      </c>
      <c r="AI14" s="106">
        <v>0</v>
      </c>
      <c r="AJ14" s="107">
        <v>0</v>
      </c>
      <c r="AK14" s="94">
        <f t="shared" si="12"/>
        <v>0</v>
      </c>
      <c r="AL14" s="106">
        <v>0</v>
      </c>
      <c r="AM14" s="107">
        <v>0</v>
      </c>
      <c r="AN14" s="94">
        <f t="shared" si="13"/>
        <v>0</v>
      </c>
      <c r="AO14" s="106">
        <v>0</v>
      </c>
      <c r="AP14" s="107">
        <v>0</v>
      </c>
      <c r="AQ14" s="94">
        <f t="shared" si="14"/>
        <v>0</v>
      </c>
      <c r="AR14" s="106">
        <v>0</v>
      </c>
      <c r="AS14" s="107">
        <v>0</v>
      </c>
      <c r="AT14" s="94">
        <f t="shared" si="15"/>
        <v>0</v>
      </c>
      <c r="AU14" s="106">
        <v>0</v>
      </c>
      <c r="AV14" s="107">
        <v>0</v>
      </c>
      <c r="AW14" s="94">
        <f t="shared" si="16"/>
        <v>0</v>
      </c>
      <c r="AX14" s="106">
        <v>0</v>
      </c>
      <c r="AY14" s="107">
        <v>0</v>
      </c>
      <c r="AZ14" s="94">
        <f t="shared" si="17"/>
        <v>0</v>
      </c>
      <c r="BA14" s="106">
        <v>0</v>
      </c>
      <c r="BB14" s="107">
        <v>0</v>
      </c>
      <c r="BC14" s="94">
        <f t="shared" si="18"/>
        <v>0</v>
      </c>
      <c r="BD14" s="106">
        <v>0</v>
      </c>
      <c r="BE14" s="107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76</v>
      </c>
      <c r="D15" s="101"/>
      <c r="E15" s="102">
        <f t="shared" si="0"/>
        <v>11000</v>
      </c>
      <c r="F15" s="103">
        <f t="shared" si="0"/>
        <v>3883.6</v>
      </c>
      <c r="G15" s="88">
        <f t="shared" si="2"/>
        <v>7116.4</v>
      </c>
      <c r="H15" s="104">
        <f t="shared" si="1"/>
        <v>11000</v>
      </c>
      <c r="I15" s="105">
        <f t="shared" si="1"/>
        <v>3883.6</v>
      </c>
      <c r="J15" s="91">
        <f t="shared" si="3"/>
        <v>7116.4</v>
      </c>
      <c r="K15" s="106">
        <v>11000</v>
      </c>
      <c r="L15" s="107">
        <v>3883.6</v>
      </c>
      <c r="M15" s="94">
        <f t="shared" si="4"/>
        <v>7116.4</v>
      </c>
      <c r="N15" s="106">
        <v>0</v>
      </c>
      <c r="O15" s="107">
        <v>0</v>
      </c>
      <c r="P15" s="94">
        <f t="shared" si="5"/>
        <v>0</v>
      </c>
      <c r="Q15" s="106">
        <v>0</v>
      </c>
      <c r="R15" s="107">
        <v>0</v>
      </c>
      <c r="S15" s="94">
        <f t="shared" si="6"/>
        <v>0</v>
      </c>
      <c r="T15" s="106">
        <v>0</v>
      </c>
      <c r="U15" s="107">
        <v>0</v>
      </c>
      <c r="V15" s="94">
        <f t="shared" si="7"/>
        <v>0</v>
      </c>
      <c r="W15" s="108">
        <v>0</v>
      </c>
      <c r="X15" s="109">
        <v>0</v>
      </c>
      <c r="Y15" s="94">
        <f t="shared" si="8"/>
        <v>0</v>
      </c>
      <c r="Z15" s="106">
        <v>0</v>
      </c>
      <c r="AA15" s="107">
        <v>0</v>
      </c>
      <c r="AB15" s="94">
        <f t="shared" si="9"/>
        <v>0</v>
      </c>
      <c r="AC15" s="106">
        <v>0</v>
      </c>
      <c r="AD15" s="107">
        <v>0</v>
      </c>
      <c r="AE15" s="94">
        <f t="shared" si="10"/>
        <v>0</v>
      </c>
      <c r="AF15" s="106">
        <v>0</v>
      </c>
      <c r="AG15" s="107">
        <v>0</v>
      </c>
      <c r="AH15" s="94">
        <f t="shared" si="11"/>
        <v>0</v>
      </c>
      <c r="AI15" s="106">
        <v>0</v>
      </c>
      <c r="AJ15" s="107">
        <v>0</v>
      </c>
      <c r="AK15" s="94">
        <f t="shared" si="12"/>
        <v>0</v>
      </c>
      <c r="AL15" s="106">
        <v>0</v>
      </c>
      <c r="AM15" s="107">
        <v>0</v>
      </c>
      <c r="AN15" s="94">
        <f t="shared" si="13"/>
        <v>0</v>
      </c>
      <c r="AO15" s="106">
        <v>0</v>
      </c>
      <c r="AP15" s="107">
        <v>0</v>
      </c>
      <c r="AQ15" s="94">
        <f t="shared" si="14"/>
        <v>0</v>
      </c>
      <c r="AR15" s="106">
        <v>0</v>
      </c>
      <c r="AS15" s="107">
        <v>0</v>
      </c>
      <c r="AT15" s="94">
        <f t="shared" si="15"/>
        <v>0</v>
      </c>
      <c r="AU15" s="106">
        <v>0</v>
      </c>
      <c r="AV15" s="107">
        <v>0</v>
      </c>
      <c r="AW15" s="94">
        <f t="shared" si="16"/>
        <v>0</v>
      </c>
      <c r="AX15" s="106">
        <v>0</v>
      </c>
      <c r="AY15" s="107">
        <v>0</v>
      </c>
      <c r="AZ15" s="94">
        <f t="shared" si="17"/>
        <v>0</v>
      </c>
      <c r="BA15" s="106">
        <v>0</v>
      </c>
      <c r="BB15" s="107">
        <v>0</v>
      </c>
      <c r="BC15" s="94">
        <f t="shared" si="18"/>
        <v>0</v>
      </c>
      <c r="BD15" s="106">
        <v>0</v>
      </c>
      <c r="BE15" s="107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" customHeight="1" x14ac:dyDescent="0.2">
      <c r="A16" s="98"/>
      <c r="B16" s="99">
        <v>2271</v>
      </c>
      <c r="C16" s="100" t="s">
        <v>77</v>
      </c>
      <c r="D16" s="101"/>
      <c r="E16" s="102">
        <f t="shared" si="0"/>
        <v>1915750</v>
      </c>
      <c r="F16" s="103">
        <f t="shared" si="0"/>
        <v>750558.8899999999</v>
      </c>
      <c r="G16" s="88">
        <f t="shared" si="2"/>
        <v>1165191.1100000001</v>
      </c>
      <c r="H16" s="104">
        <f t="shared" si="1"/>
        <v>1903850</v>
      </c>
      <c r="I16" s="105">
        <f t="shared" si="1"/>
        <v>750558.8899999999</v>
      </c>
      <c r="J16" s="91">
        <f t="shared" si="3"/>
        <v>1153291.1100000001</v>
      </c>
      <c r="K16" s="106">
        <f>1684230+219620</f>
        <v>1903850</v>
      </c>
      <c r="L16" s="107">
        <v>750558.8899999999</v>
      </c>
      <c r="M16" s="94">
        <f t="shared" si="4"/>
        <v>1153291.1100000001</v>
      </c>
      <c r="N16" s="106">
        <v>0</v>
      </c>
      <c r="O16" s="107">
        <v>0</v>
      </c>
      <c r="P16" s="94">
        <f t="shared" si="5"/>
        <v>0</v>
      </c>
      <c r="Q16" s="106">
        <v>0</v>
      </c>
      <c r="R16" s="107">
        <v>0</v>
      </c>
      <c r="S16" s="94">
        <f t="shared" si="6"/>
        <v>0</v>
      </c>
      <c r="T16" s="106">
        <v>0</v>
      </c>
      <c r="U16" s="107">
        <v>0</v>
      </c>
      <c r="V16" s="94">
        <f t="shared" si="7"/>
        <v>0</v>
      </c>
      <c r="W16" s="108">
        <v>0</v>
      </c>
      <c r="X16" s="109">
        <v>0</v>
      </c>
      <c r="Y16" s="94">
        <f t="shared" si="8"/>
        <v>0</v>
      </c>
      <c r="Z16" s="106">
        <v>0</v>
      </c>
      <c r="AA16" s="107">
        <v>0</v>
      </c>
      <c r="AB16" s="94">
        <f t="shared" si="9"/>
        <v>0</v>
      </c>
      <c r="AC16" s="106">
        <v>0</v>
      </c>
      <c r="AD16" s="107">
        <v>0</v>
      </c>
      <c r="AE16" s="94">
        <f t="shared" si="10"/>
        <v>0</v>
      </c>
      <c r="AF16" s="106">
        <v>11900</v>
      </c>
      <c r="AG16" s="107">
        <v>0</v>
      </c>
      <c r="AH16" s="94">
        <f t="shared" si="11"/>
        <v>11900</v>
      </c>
      <c r="AI16" s="106">
        <v>0</v>
      </c>
      <c r="AJ16" s="107">
        <v>0</v>
      </c>
      <c r="AK16" s="94">
        <f t="shared" si="12"/>
        <v>0</v>
      </c>
      <c r="AL16" s="106">
        <v>0</v>
      </c>
      <c r="AM16" s="107">
        <v>0</v>
      </c>
      <c r="AN16" s="94">
        <f t="shared" si="13"/>
        <v>0</v>
      </c>
      <c r="AO16" s="106">
        <v>0</v>
      </c>
      <c r="AP16" s="107">
        <v>0</v>
      </c>
      <c r="AQ16" s="94">
        <f t="shared" si="14"/>
        <v>0</v>
      </c>
      <c r="AR16" s="106">
        <v>0</v>
      </c>
      <c r="AS16" s="107">
        <v>0</v>
      </c>
      <c r="AT16" s="94">
        <f t="shared" si="15"/>
        <v>0</v>
      </c>
      <c r="AU16" s="106">
        <v>0</v>
      </c>
      <c r="AV16" s="107">
        <v>0</v>
      </c>
      <c r="AW16" s="94">
        <f t="shared" si="16"/>
        <v>0</v>
      </c>
      <c r="AX16" s="106">
        <v>0</v>
      </c>
      <c r="AY16" s="107">
        <v>0</v>
      </c>
      <c r="AZ16" s="94">
        <f t="shared" si="17"/>
        <v>0</v>
      </c>
      <c r="BA16" s="106">
        <v>0</v>
      </c>
      <c r="BB16" s="107">
        <v>0</v>
      </c>
      <c r="BC16" s="94">
        <f t="shared" si="18"/>
        <v>0</v>
      </c>
      <c r="BD16" s="106">
        <v>0</v>
      </c>
      <c r="BE16" s="107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78</v>
      </c>
      <c r="D17" s="101"/>
      <c r="E17" s="102">
        <f t="shared" si="0"/>
        <v>49600</v>
      </c>
      <c r="F17" s="103">
        <f t="shared" si="0"/>
        <v>13369.6</v>
      </c>
      <c r="G17" s="88">
        <f t="shared" si="2"/>
        <v>36230.400000000001</v>
      </c>
      <c r="H17" s="104">
        <f t="shared" si="1"/>
        <v>49300</v>
      </c>
      <c r="I17" s="105">
        <f t="shared" si="1"/>
        <v>13369.6</v>
      </c>
      <c r="J17" s="91">
        <f t="shared" si="3"/>
        <v>35930.400000000001</v>
      </c>
      <c r="K17" s="106">
        <f>38000+11300</f>
        <v>49300</v>
      </c>
      <c r="L17" s="107">
        <v>13369.6</v>
      </c>
      <c r="M17" s="94">
        <f t="shared" si="4"/>
        <v>35930.400000000001</v>
      </c>
      <c r="N17" s="106">
        <v>0</v>
      </c>
      <c r="O17" s="107">
        <v>0</v>
      </c>
      <c r="P17" s="94">
        <f t="shared" si="5"/>
        <v>0</v>
      </c>
      <c r="Q17" s="106">
        <v>0</v>
      </c>
      <c r="R17" s="107">
        <v>0</v>
      </c>
      <c r="S17" s="94">
        <f t="shared" si="6"/>
        <v>0</v>
      </c>
      <c r="T17" s="106">
        <v>0</v>
      </c>
      <c r="U17" s="107">
        <v>0</v>
      </c>
      <c r="V17" s="94">
        <f t="shared" si="7"/>
        <v>0</v>
      </c>
      <c r="W17" s="108">
        <v>0</v>
      </c>
      <c r="X17" s="109">
        <v>0</v>
      </c>
      <c r="Y17" s="94">
        <f t="shared" si="8"/>
        <v>0</v>
      </c>
      <c r="Z17" s="106">
        <v>0</v>
      </c>
      <c r="AA17" s="107">
        <v>0</v>
      </c>
      <c r="AB17" s="94">
        <f t="shared" si="9"/>
        <v>0</v>
      </c>
      <c r="AC17" s="106">
        <v>0</v>
      </c>
      <c r="AD17" s="107">
        <v>0</v>
      </c>
      <c r="AE17" s="94">
        <f t="shared" si="10"/>
        <v>0</v>
      </c>
      <c r="AF17" s="106">
        <v>300</v>
      </c>
      <c r="AG17" s="107">
        <v>0</v>
      </c>
      <c r="AH17" s="94">
        <f t="shared" si="11"/>
        <v>300</v>
      </c>
      <c r="AI17" s="106">
        <v>0</v>
      </c>
      <c r="AJ17" s="107">
        <v>0</v>
      </c>
      <c r="AK17" s="94">
        <f t="shared" si="12"/>
        <v>0</v>
      </c>
      <c r="AL17" s="106">
        <v>0</v>
      </c>
      <c r="AM17" s="107">
        <v>0</v>
      </c>
      <c r="AN17" s="94">
        <f t="shared" si="13"/>
        <v>0</v>
      </c>
      <c r="AO17" s="106">
        <v>0</v>
      </c>
      <c r="AP17" s="107">
        <v>0</v>
      </c>
      <c r="AQ17" s="94">
        <f t="shared" si="14"/>
        <v>0</v>
      </c>
      <c r="AR17" s="106">
        <v>0</v>
      </c>
      <c r="AS17" s="107">
        <v>0</v>
      </c>
      <c r="AT17" s="94">
        <f t="shared" si="15"/>
        <v>0</v>
      </c>
      <c r="AU17" s="106">
        <v>0</v>
      </c>
      <c r="AV17" s="107">
        <v>0</v>
      </c>
      <c r="AW17" s="94">
        <f t="shared" si="16"/>
        <v>0</v>
      </c>
      <c r="AX17" s="106">
        <v>0</v>
      </c>
      <c r="AY17" s="107">
        <v>0</v>
      </c>
      <c r="AZ17" s="94">
        <f t="shared" si="17"/>
        <v>0</v>
      </c>
      <c r="BA17" s="106">
        <v>0</v>
      </c>
      <c r="BB17" s="107">
        <v>0</v>
      </c>
      <c r="BC17" s="94">
        <f t="shared" si="18"/>
        <v>0</v>
      </c>
      <c r="BD17" s="106">
        <v>0</v>
      </c>
      <c r="BE17" s="107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79</v>
      </c>
      <c r="D18" s="101"/>
      <c r="E18" s="102">
        <f t="shared" si="0"/>
        <v>181000</v>
      </c>
      <c r="F18" s="103">
        <f t="shared" si="0"/>
        <v>34514.53</v>
      </c>
      <c r="G18" s="88">
        <f t="shared" si="2"/>
        <v>146485.47</v>
      </c>
      <c r="H18" s="104">
        <f t="shared" si="1"/>
        <v>173000</v>
      </c>
      <c r="I18" s="105">
        <f t="shared" si="1"/>
        <v>34514.53</v>
      </c>
      <c r="J18" s="91">
        <f t="shared" si="3"/>
        <v>138485.47</v>
      </c>
      <c r="K18" s="106">
        <f>168700+4300</f>
        <v>173000</v>
      </c>
      <c r="L18" s="107">
        <v>34514.53</v>
      </c>
      <c r="M18" s="94">
        <f t="shared" si="4"/>
        <v>138485.47</v>
      </c>
      <c r="N18" s="106">
        <v>0</v>
      </c>
      <c r="O18" s="107">
        <v>0</v>
      </c>
      <c r="P18" s="94">
        <f t="shared" si="5"/>
        <v>0</v>
      </c>
      <c r="Q18" s="106">
        <v>0</v>
      </c>
      <c r="R18" s="107">
        <v>0</v>
      </c>
      <c r="S18" s="94">
        <f t="shared" si="6"/>
        <v>0</v>
      </c>
      <c r="T18" s="106">
        <v>0</v>
      </c>
      <c r="U18" s="107">
        <v>0</v>
      </c>
      <c r="V18" s="94">
        <f t="shared" si="7"/>
        <v>0</v>
      </c>
      <c r="W18" s="108">
        <v>0</v>
      </c>
      <c r="X18" s="109">
        <v>0</v>
      </c>
      <c r="Y18" s="94">
        <f t="shared" si="8"/>
        <v>0</v>
      </c>
      <c r="Z18" s="106">
        <v>0</v>
      </c>
      <c r="AA18" s="107">
        <v>0</v>
      </c>
      <c r="AB18" s="94">
        <f t="shared" si="9"/>
        <v>0</v>
      </c>
      <c r="AC18" s="106">
        <v>0</v>
      </c>
      <c r="AD18" s="107">
        <v>0</v>
      </c>
      <c r="AE18" s="94">
        <f t="shared" si="10"/>
        <v>0</v>
      </c>
      <c r="AF18" s="106">
        <v>8000</v>
      </c>
      <c r="AG18" s="107">
        <v>0</v>
      </c>
      <c r="AH18" s="94">
        <f t="shared" si="11"/>
        <v>8000</v>
      </c>
      <c r="AI18" s="106">
        <v>0</v>
      </c>
      <c r="AJ18" s="107">
        <v>0</v>
      </c>
      <c r="AK18" s="94">
        <f t="shared" si="12"/>
        <v>0</v>
      </c>
      <c r="AL18" s="106">
        <v>0</v>
      </c>
      <c r="AM18" s="107">
        <v>0</v>
      </c>
      <c r="AN18" s="94">
        <f t="shared" si="13"/>
        <v>0</v>
      </c>
      <c r="AO18" s="106">
        <v>0</v>
      </c>
      <c r="AP18" s="107">
        <v>0</v>
      </c>
      <c r="AQ18" s="94">
        <f t="shared" si="14"/>
        <v>0</v>
      </c>
      <c r="AR18" s="106">
        <v>0</v>
      </c>
      <c r="AS18" s="107">
        <v>0</v>
      </c>
      <c r="AT18" s="94">
        <f t="shared" si="15"/>
        <v>0</v>
      </c>
      <c r="AU18" s="106">
        <v>0</v>
      </c>
      <c r="AV18" s="107">
        <v>0</v>
      </c>
      <c r="AW18" s="94">
        <f t="shared" si="16"/>
        <v>0</v>
      </c>
      <c r="AX18" s="106">
        <v>0</v>
      </c>
      <c r="AY18" s="107">
        <v>0</v>
      </c>
      <c r="AZ18" s="94">
        <f t="shared" si="17"/>
        <v>0</v>
      </c>
      <c r="BA18" s="106">
        <v>0</v>
      </c>
      <c r="BB18" s="107">
        <v>0</v>
      </c>
      <c r="BC18" s="94">
        <f t="shared" si="18"/>
        <v>0</v>
      </c>
      <c r="BD18" s="106">
        <v>0</v>
      </c>
      <c r="BE18" s="107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80</v>
      </c>
      <c r="D19" s="101"/>
      <c r="E19" s="102">
        <f t="shared" si="0"/>
        <v>0</v>
      </c>
      <c r="F19" s="103">
        <f t="shared" si="0"/>
        <v>0</v>
      </c>
      <c r="G19" s="88">
        <f t="shared" si="2"/>
        <v>0</v>
      </c>
      <c r="H19" s="104">
        <f t="shared" si="1"/>
        <v>0</v>
      </c>
      <c r="I19" s="105">
        <f t="shared" si="1"/>
        <v>0</v>
      </c>
      <c r="J19" s="91">
        <f t="shared" si="3"/>
        <v>0</v>
      </c>
      <c r="K19" s="106">
        <v>0</v>
      </c>
      <c r="L19" s="107">
        <v>0</v>
      </c>
      <c r="M19" s="94">
        <f t="shared" si="4"/>
        <v>0</v>
      </c>
      <c r="N19" s="106">
        <v>0</v>
      </c>
      <c r="O19" s="107">
        <v>0</v>
      </c>
      <c r="P19" s="94">
        <f t="shared" si="5"/>
        <v>0</v>
      </c>
      <c r="Q19" s="106">
        <v>0</v>
      </c>
      <c r="R19" s="107">
        <v>0</v>
      </c>
      <c r="S19" s="94">
        <f t="shared" si="6"/>
        <v>0</v>
      </c>
      <c r="T19" s="106">
        <v>0</v>
      </c>
      <c r="U19" s="107">
        <v>0</v>
      </c>
      <c r="V19" s="94">
        <f t="shared" si="7"/>
        <v>0</v>
      </c>
      <c r="W19" s="108">
        <v>0</v>
      </c>
      <c r="X19" s="109">
        <v>0</v>
      </c>
      <c r="Y19" s="94">
        <f t="shared" si="8"/>
        <v>0</v>
      </c>
      <c r="Z19" s="106">
        <v>0</v>
      </c>
      <c r="AA19" s="107">
        <v>0</v>
      </c>
      <c r="AB19" s="94">
        <f t="shared" si="9"/>
        <v>0</v>
      </c>
      <c r="AC19" s="106">
        <v>0</v>
      </c>
      <c r="AD19" s="107">
        <v>0</v>
      </c>
      <c r="AE19" s="94">
        <f t="shared" si="10"/>
        <v>0</v>
      </c>
      <c r="AF19" s="106">
        <v>0</v>
      </c>
      <c r="AG19" s="107">
        <v>0</v>
      </c>
      <c r="AH19" s="94">
        <f t="shared" si="11"/>
        <v>0</v>
      </c>
      <c r="AI19" s="106">
        <v>0</v>
      </c>
      <c r="AJ19" s="107">
        <v>0</v>
      </c>
      <c r="AK19" s="94">
        <f t="shared" si="12"/>
        <v>0</v>
      </c>
      <c r="AL19" s="106">
        <v>0</v>
      </c>
      <c r="AM19" s="107">
        <v>0</v>
      </c>
      <c r="AN19" s="94">
        <f t="shared" si="13"/>
        <v>0</v>
      </c>
      <c r="AO19" s="106">
        <v>0</v>
      </c>
      <c r="AP19" s="107">
        <v>0</v>
      </c>
      <c r="AQ19" s="94">
        <f t="shared" si="14"/>
        <v>0</v>
      </c>
      <c r="AR19" s="106">
        <v>0</v>
      </c>
      <c r="AS19" s="107">
        <v>0</v>
      </c>
      <c r="AT19" s="94">
        <f t="shared" si="15"/>
        <v>0</v>
      </c>
      <c r="AU19" s="106">
        <v>0</v>
      </c>
      <c r="AV19" s="107">
        <v>0</v>
      </c>
      <c r="AW19" s="94">
        <f t="shared" si="16"/>
        <v>0</v>
      </c>
      <c r="AX19" s="106">
        <v>0</v>
      </c>
      <c r="AY19" s="107">
        <v>0</v>
      </c>
      <c r="AZ19" s="94">
        <f t="shared" si="17"/>
        <v>0</v>
      </c>
      <c r="BA19" s="106">
        <v>0</v>
      </c>
      <c r="BB19" s="107">
        <v>0</v>
      </c>
      <c r="BC19" s="94">
        <f t="shared" si="18"/>
        <v>0</v>
      </c>
      <c r="BD19" s="106">
        <v>0</v>
      </c>
      <c r="BE19" s="107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81</v>
      </c>
      <c r="D20" s="101"/>
      <c r="E20" s="102">
        <f t="shared" si="0"/>
        <v>12550</v>
      </c>
      <c r="F20" s="103">
        <f t="shared" si="0"/>
        <v>2788.8</v>
      </c>
      <c r="G20" s="88">
        <f t="shared" si="2"/>
        <v>9761.2000000000007</v>
      </c>
      <c r="H20" s="104">
        <f t="shared" si="1"/>
        <v>12550</v>
      </c>
      <c r="I20" s="105">
        <f t="shared" si="1"/>
        <v>2788.8</v>
      </c>
      <c r="J20" s="91">
        <f t="shared" si="3"/>
        <v>9761.2000000000007</v>
      </c>
      <c r="K20" s="106">
        <v>12550</v>
      </c>
      <c r="L20" s="107">
        <v>2788.8</v>
      </c>
      <c r="M20" s="94">
        <f t="shared" si="4"/>
        <v>9761.2000000000007</v>
      </c>
      <c r="N20" s="106">
        <v>0</v>
      </c>
      <c r="O20" s="107">
        <v>0</v>
      </c>
      <c r="P20" s="94">
        <f t="shared" si="5"/>
        <v>0</v>
      </c>
      <c r="Q20" s="106">
        <v>0</v>
      </c>
      <c r="R20" s="107">
        <v>0</v>
      </c>
      <c r="S20" s="94">
        <f t="shared" si="6"/>
        <v>0</v>
      </c>
      <c r="T20" s="106">
        <v>0</v>
      </c>
      <c r="U20" s="107">
        <v>0</v>
      </c>
      <c r="V20" s="94">
        <f t="shared" si="7"/>
        <v>0</v>
      </c>
      <c r="W20" s="108">
        <v>0</v>
      </c>
      <c r="X20" s="109">
        <v>0</v>
      </c>
      <c r="Y20" s="94">
        <f t="shared" si="8"/>
        <v>0</v>
      </c>
      <c r="Z20" s="106">
        <v>0</v>
      </c>
      <c r="AA20" s="107">
        <v>0</v>
      </c>
      <c r="AB20" s="94">
        <f t="shared" si="9"/>
        <v>0</v>
      </c>
      <c r="AC20" s="106">
        <v>0</v>
      </c>
      <c r="AD20" s="107">
        <v>0</v>
      </c>
      <c r="AE20" s="94">
        <f t="shared" si="10"/>
        <v>0</v>
      </c>
      <c r="AF20" s="106">
        <v>0</v>
      </c>
      <c r="AG20" s="107">
        <v>0</v>
      </c>
      <c r="AH20" s="94">
        <f t="shared" si="11"/>
        <v>0</v>
      </c>
      <c r="AI20" s="106">
        <v>0</v>
      </c>
      <c r="AJ20" s="107">
        <v>0</v>
      </c>
      <c r="AK20" s="94">
        <f t="shared" si="12"/>
        <v>0</v>
      </c>
      <c r="AL20" s="106">
        <v>0</v>
      </c>
      <c r="AM20" s="107">
        <v>0</v>
      </c>
      <c r="AN20" s="94">
        <f t="shared" si="13"/>
        <v>0</v>
      </c>
      <c r="AO20" s="106">
        <v>0</v>
      </c>
      <c r="AP20" s="107">
        <v>0</v>
      </c>
      <c r="AQ20" s="94">
        <f t="shared" si="14"/>
        <v>0</v>
      </c>
      <c r="AR20" s="106">
        <v>0</v>
      </c>
      <c r="AS20" s="107">
        <v>0</v>
      </c>
      <c r="AT20" s="94">
        <f t="shared" si="15"/>
        <v>0</v>
      </c>
      <c r="AU20" s="106">
        <v>0</v>
      </c>
      <c r="AV20" s="107">
        <v>0</v>
      </c>
      <c r="AW20" s="94">
        <f t="shared" si="16"/>
        <v>0</v>
      </c>
      <c r="AX20" s="106">
        <v>0</v>
      </c>
      <c r="AY20" s="107">
        <v>0</v>
      </c>
      <c r="AZ20" s="94">
        <f t="shared" si="17"/>
        <v>0</v>
      </c>
      <c r="BA20" s="106">
        <v>0</v>
      </c>
      <c r="BB20" s="107">
        <v>0</v>
      </c>
      <c r="BC20" s="94">
        <f t="shared" si="18"/>
        <v>0</v>
      </c>
      <c r="BD20" s="106">
        <v>0</v>
      </c>
      <c r="BE20" s="107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82</v>
      </c>
      <c r="D21" s="101"/>
      <c r="E21" s="102">
        <f t="shared" si="0"/>
        <v>570</v>
      </c>
      <c r="F21" s="103">
        <f t="shared" si="0"/>
        <v>570</v>
      </c>
      <c r="G21" s="88">
        <f t="shared" si="2"/>
        <v>0</v>
      </c>
      <c r="H21" s="104">
        <f t="shared" si="1"/>
        <v>570</v>
      </c>
      <c r="I21" s="105">
        <f t="shared" si="1"/>
        <v>570</v>
      </c>
      <c r="J21" s="91">
        <f t="shared" si="3"/>
        <v>0</v>
      </c>
      <c r="K21" s="106">
        <v>570</v>
      </c>
      <c r="L21" s="107">
        <v>570</v>
      </c>
      <c r="M21" s="94">
        <f t="shared" si="4"/>
        <v>0</v>
      </c>
      <c r="N21" s="106">
        <v>0</v>
      </c>
      <c r="O21" s="107">
        <v>0</v>
      </c>
      <c r="P21" s="94">
        <f t="shared" si="5"/>
        <v>0</v>
      </c>
      <c r="Q21" s="106">
        <v>0</v>
      </c>
      <c r="R21" s="107">
        <v>0</v>
      </c>
      <c r="S21" s="94">
        <f t="shared" si="6"/>
        <v>0</v>
      </c>
      <c r="T21" s="106">
        <v>0</v>
      </c>
      <c r="U21" s="107">
        <v>0</v>
      </c>
      <c r="V21" s="94">
        <f t="shared" si="7"/>
        <v>0</v>
      </c>
      <c r="W21" s="108">
        <v>0</v>
      </c>
      <c r="X21" s="109">
        <v>0</v>
      </c>
      <c r="Y21" s="94">
        <f t="shared" si="8"/>
        <v>0</v>
      </c>
      <c r="Z21" s="106">
        <v>0</v>
      </c>
      <c r="AA21" s="107">
        <v>0</v>
      </c>
      <c r="AB21" s="94">
        <f t="shared" si="9"/>
        <v>0</v>
      </c>
      <c r="AC21" s="106">
        <v>0</v>
      </c>
      <c r="AD21" s="107">
        <v>0</v>
      </c>
      <c r="AE21" s="94">
        <f t="shared" si="10"/>
        <v>0</v>
      </c>
      <c r="AF21" s="106">
        <v>0</v>
      </c>
      <c r="AG21" s="107">
        <v>0</v>
      </c>
      <c r="AH21" s="94">
        <f t="shared" si="11"/>
        <v>0</v>
      </c>
      <c r="AI21" s="106">
        <v>0</v>
      </c>
      <c r="AJ21" s="107">
        <v>0</v>
      </c>
      <c r="AK21" s="94">
        <f t="shared" si="12"/>
        <v>0</v>
      </c>
      <c r="AL21" s="106">
        <v>0</v>
      </c>
      <c r="AM21" s="107">
        <v>0</v>
      </c>
      <c r="AN21" s="94">
        <f t="shared" si="13"/>
        <v>0</v>
      </c>
      <c r="AO21" s="106">
        <v>0</v>
      </c>
      <c r="AP21" s="107">
        <v>0</v>
      </c>
      <c r="AQ21" s="94">
        <f t="shared" si="14"/>
        <v>0</v>
      </c>
      <c r="AR21" s="106">
        <v>0</v>
      </c>
      <c r="AS21" s="107">
        <v>0</v>
      </c>
      <c r="AT21" s="94">
        <f t="shared" si="15"/>
        <v>0</v>
      </c>
      <c r="AU21" s="106">
        <v>0</v>
      </c>
      <c r="AV21" s="107">
        <v>0</v>
      </c>
      <c r="AW21" s="94">
        <f t="shared" si="16"/>
        <v>0</v>
      </c>
      <c r="AX21" s="106">
        <v>0</v>
      </c>
      <c r="AY21" s="107">
        <v>0</v>
      </c>
      <c r="AZ21" s="94">
        <f t="shared" si="17"/>
        <v>0</v>
      </c>
      <c r="BA21" s="106">
        <v>0</v>
      </c>
      <c r="BB21" s="107">
        <v>0</v>
      </c>
      <c r="BC21" s="94">
        <f t="shared" si="18"/>
        <v>0</v>
      </c>
      <c r="BD21" s="106">
        <v>0</v>
      </c>
      <c r="BE21" s="107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83</v>
      </c>
      <c r="D22" s="101"/>
      <c r="E22" s="102">
        <f t="shared" si="0"/>
        <v>68320</v>
      </c>
      <c r="F22" s="103">
        <f t="shared" si="0"/>
        <v>7890</v>
      </c>
      <c r="G22" s="88">
        <f t="shared" si="2"/>
        <v>60430</v>
      </c>
      <c r="H22" s="104">
        <f t="shared" si="1"/>
        <v>68320</v>
      </c>
      <c r="I22" s="105">
        <f t="shared" si="1"/>
        <v>7890</v>
      </c>
      <c r="J22" s="91">
        <f t="shared" si="3"/>
        <v>60430</v>
      </c>
      <c r="K22" s="106">
        <v>68320</v>
      </c>
      <c r="L22" s="107">
        <v>7890</v>
      </c>
      <c r="M22" s="94">
        <f t="shared" si="4"/>
        <v>60430</v>
      </c>
      <c r="N22" s="106">
        <v>0</v>
      </c>
      <c r="O22" s="107">
        <v>0</v>
      </c>
      <c r="P22" s="94">
        <f t="shared" si="5"/>
        <v>0</v>
      </c>
      <c r="Q22" s="106">
        <v>0</v>
      </c>
      <c r="R22" s="107">
        <v>0</v>
      </c>
      <c r="S22" s="94">
        <f t="shared" si="6"/>
        <v>0</v>
      </c>
      <c r="T22" s="106">
        <v>0</v>
      </c>
      <c r="U22" s="107">
        <v>0</v>
      </c>
      <c r="V22" s="94">
        <f t="shared" si="7"/>
        <v>0</v>
      </c>
      <c r="W22" s="108">
        <v>0</v>
      </c>
      <c r="X22" s="109">
        <v>0</v>
      </c>
      <c r="Y22" s="94">
        <f t="shared" si="8"/>
        <v>0</v>
      </c>
      <c r="Z22" s="106">
        <v>0</v>
      </c>
      <c r="AA22" s="107">
        <v>0</v>
      </c>
      <c r="AB22" s="94">
        <f t="shared" si="9"/>
        <v>0</v>
      </c>
      <c r="AC22" s="106">
        <v>0</v>
      </c>
      <c r="AD22" s="107">
        <v>0</v>
      </c>
      <c r="AE22" s="94">
        <f t="shared" si="10"/>
        <v>0</v>
      </c>
      <c r="AF22" s="106">
        <v>0</v>
      </c>
      <c r="AG22" s="107">
        <v>0</v>
      </c>
      <c r="AH22" s="94">
        <f t="shared" si="11"/>
        <v>0</v>
      </c>
      <c r="AI22" s="106">
        <v>0</v>
      </c>
      <c r="AJ22" s="107">
        <v>0</v>
      </c>
      <c r="AK22" s="94">
        <f t="shared" si="12"/>
        <v>0</v>
      </c>
      <c r="AL22" s="106">
        <v>0</v>
      </c>
      <c r="AM22" s="107">
        <v>0</v>
      </c>
      <c r="AN22" s="94">
        <f t="shared" si="13"/>
        <v>0</v>
      </c>
      <c r="AO22" s="106">
        <v>0</v>
      </c>
      <c r="AP22" s="107">
        <v>0</v>
      </c>
      <c r="AQ22" s="94">
        <f t="shared" si="14"/>
        <v>0</v>
      </c>
      <c r="AR22" s="106">
        <v>0</v>
      </c>
      <c r="AS22" s="107">
        <v>0</v>
      </c>
      <c r="AT22" s="94">
        <f t="shared" si="15"/>
        <v>0</v>
      </c>
      <c r="AU22" s="106">
        <v>0</v>
      </c>
      <c r="AV22" s="107">
        <v>0</v>
      </c>
      <c r="AW22" s="94">
        <f t="shared" si="16"/>
        <v>0</v>
      </c>
      <c r="AX22" s="106">
        <v>0</v>
      </c>
      <c r="AY22" s="107">
        <v>0</v>
      </c>
      <c r="AZ22" s="94">
        <f t="shared" si="17"/>
        <v>0</v>
      </c>
      <c r="BA22" s="106">
        <v>0</v>
      </c>
      <c r="BB22" s="107">
        <v>0</v>
      </c>
      <c r="BC22" s="94">
        <f t="shared" si="18"/>
        <v>0</v>
      </c>
      <c r="BD22" s="106">
        <v>0</v>
      </c>
      <c r="BE22" s="107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84</v>
      </c>
      <c r="D23" s="101"/>
      <c r="E23" s="102">
        <f t="shared" si="0"/>
        <v>1000</v>
      </c>
      <c r="F23" s="103">
        <f t="shared" si="0"/>
        <v>350.11</v>
      </c>
      <c r="G23" s="88">
        <f t="shared" si="2"/>
        <v>649.89</v>
      </c>
      <c r="H23" s="104">
        <f t="shared" si="1"/>
        <v>0</v>
      </c>
      <c r="I23" s="105">
        <f t="shared" si="1"/>
        <v>0</v>
      </c>
      <c r="J23" s="91">
        <f t="shared" si="3"/>
        <v>0</v>
      </c>
      <c r="K23" s="106">
        <v>0</v>
      </c>
      <c r="L23" s="107">
        <v>0</v>
      </c>
      <c r="M23" s="94">
        <f t="shared" si="4"/>
        <v>0</v>
      </c>
      <c r="N23" s="106">
        <v>0</v>
      </c>
      <c r="O23" s="107">
        <v>0</v>
      </c>
      <c r="P23" s="94">
        <f t="shared" si="5"/>
        <v>0</v>
      </c>
      <c r="Q23" s="106">
        <v>0</v>
      </c>
      <c r="R23" s="107">
        <v>0</v>
      </c>
      <c r="S23" s="94">
        <f t="shared" si="6"/>
        <v>0</v>
      </c>
      <c r="T23" s="106">
        <v>0</v>
      </c>
      <c r="U23" s="107">
        <v>0</v>
      </c>
      <c r="V23" s="94">
        <f t="shared" si="7"/>
        <v>0</v>
      </c>
      <c r="W23" s="108">
        <v>0</v>
      </c>
      <c r="X23" s="109">
        <v>0</v>
      </c>
      <c r="Y23" s="94">
        <f t="shared" si="8"/>
        <v>0</v>
      </c>
      <c r="Z23" s="106">
        <v>0</v>
      </c>
      <c r="AA23" s="107">
        <v>0</v>
      </c>
      <c r="AB23" s="94">
        <f t="shared" si="9"/>
        <v>0</v>
      </c>
      <c r="AC23" s="106">
        <v>0</v>
      </c>
      <c r="AD23" s="107">
        <v>0</v>
      </c>
      <c r="AE23" s="94">
        <f t="shared" si="10"/>
        <v>0</v>
      </c>
      <c r="AF23" s="106">
        <v>1000</v>
      </c>
      <c r="AG23" s="107">
        <v>350.11</v>
      </c>
      <c r="AH23" s="94">
        <f t="shared" si="11"/>
        <v>649.89</v>
      </c>
      <c r="AI23" s="106">
        <v>0</v>
      </c>
      <c r="AJ23" s="107">
        <v>0</v>
      </c>
      <c r="AK23" s="94">
        <f t="shared" si="12"/>
        <v>0</v>
      </c>
      <c r="AL23" s="106">
        <v>0</v>
      </c>
      <c r="AM23" s="107">
        <v>0</v>
      </c>
      <c r="AN23" s="94">
        <f t="shared" si="13"/>
        <v>0</v>
      </c>
      <c r="AO23" s="106">
        <v>0</v>
      </c>
      <c r="AP23" s="107">
        <v>0</v>
      </c>
      <c r="AQ23" s="94">
        <f t="shared" si="14"/>
        <v>0</v>
      </c>
      <c r="AR23" s="106">
        <v>0</v>
      </c>
      <c r="AS23" s="107">
        <v>0</v>
      </c>
      <c r="AT23" s="94">
        <f t="shared" si="15"/>
        <v>0</v>
      </c>
      <c r="AU23" s="106">
        <v>0</v>
      </c>
      <c r="AV23" s="107">
        <v>0</v>
      </c>
      <c r="AW23" s="94">
        <f t="shared" si="16"/>
        <v>0</v>
      </c>
      <c r="AX23" s="106">
        <v>0</v>
      </c>
      <c r="AY23" s="107">
        <v>0</v>
      </c>
      <c r="AZ23" s="94">
        <f t="shared" si="17"/>
        <v>0</v>
      </c>
      <c r="BA23" s="106">
        <v>0</v>
      </c>
      <c r="BB23" s="107">
        <v>0</v>
      </c>
      <c r="BC23" s="94">
        <f t="shared" si="18"/>
        <v>0</v>
      </c>
      <c r="BD23" s="106">
        <v>0</v>
      </c>
      <c r="BE23" s="107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85</v>
      </c>
      <c r="D24" s="101"/>
      <c r="E24" s="102">
        <f t="shared" si="0"/>
        <v>46841</v>
      </c>
      <c r="F24" s="103">
        <f t="shared" si="0"/>
        <v>46841</v>
      </c>
      <c r="G24" s="88">
        <f t="shared" si="2"/>
        <v>0</v>
      </c>
      <c r="H24" s="104">
        <f t="shared" si="1"/>
        <v>0</v>
      </c>
      <c r="I24" s="105">
        <f t="shared" si="1"/>
        <v>0</v>
      </c>
      <c r="J24" s="91">
        <f t="shared" si="3"/>
        <v>0</v>
      </c>
      <c r="K24" s="106">
        <v>0</v>
      </c>
      <c r="L24" s="107">
        <v>0</v>
      </c>
      <c r="M24" s="94">
        <f t="shared" si="4"/>
        <v>0</v>
      </c>
      <c r="N24" s="106">
        <v>0</v>
      </c>
      <c r="O24" s="107">
        <v>0</v>
      </c>
      <c r="P24" s="94">
        <f t="shared" si="5"/>
        <v>0</v>
      </c>
      <c r="Q24" s="106">
        <v>0</v>
      </c>
      <c r="R24" s="107">
        <v>0</v>
      </c>
      <c r="S24" s="94">
        <f t="shared" si="6"/>
        <v>0</v>
      </c>
      <c r="T24" s="106">
        <v>0</v>
      </c>
      <c r="U24" s="107">
        <v>0</v>
      </c>
      <c r="V24" s="94">
        <f t="shared" si="7"/>
        <v>0</v>
      </c>
      <c r="W24" s="108">
        <v>0</v>
      </c>
      <c r="X24" s="109">
        <v>0</v>
      </c>
      <c r="Y24" s="94">
        <f t="shared" si="8"/>
        <v>0</v>
      </c>
      <c r="Z24" s="106">
        <v>0</v>
      </c>
      <c r="AA24" s="107">
        <v>0</v>
      </c>
      <c r="AB24" s="94">
        <f t="shared" si="9"/>
        <v>0</v>
      </c>
      <c r="AC24" s="106">
        <v>0</v>
      </c>
      <c r="AD24" s="107">
        <v>0</v>
      </c>
      <c r="AE24" s="94">
        <f t="shared" si="10"/>
        <v>0</v>
      </c>
      <c r="AF24" s="106">
        <v>0</v>
      </c>
      <c r="AG24" s="107">
        <v>0</v>
      </c>
      <c r="AH24" s="94">
        <f t="shared" si="11"/>
        <v>0</v>
      </c>
      <c r="AI24" s="106">
        <v>46841</v>
      </c>
      <c r="AJ24" s="107">
        <v>46841</v>
      </c>
      <c r="AK24" s="94">
        <f t="shared" si="12"/>
        <v>0</v>
      </c>
      <c r="AL24" s="106">
        <v>0</v>
      </c>
      <c r="AM24" s="107">
        <v>0</v>
      </c>
      <c r="AN24" s="94">
        <f t="shared" si="13"/>
        <v>0</v>
      </c>
      <c r="AO24" s="106">
        <v>0</v>
      </c>
      <c r="AP24" s="107">
        <v>0</v>
      </c>
      <c r="AQ24" s="94">
        <f t="shared" si="14"/>
        <v>0</v>
      </c>
      <c r="AR24" s="106">
        <v>0</v>
      </c>
      <c r="AS24" s="107">
        <v>0</v>
      </c>
      <c r="AT24" s="94">
        <f t="shared" si="15"/>
        <v>0</v>
      </c>
      <c r="AU24" s="106">
        <v>0</v>
      </c>
      <c r="AV24" s="107">
        <v>0</v>
      </c>
      <c r="AW24" s="94">
        <f t="shared" si="16"/>
        <v>0</v>
      </c>
      <c r="AX24" s="106">
        <v>0</v>
      </c>
      <c r="AY24" s="107">
        <v>0</v>
      </c>
      <c r="AZ24" s="94">
        <f t="shared" si="17"/>
        <v>0</v>
      </c>
      <c r="BA24" s="106">
        <v>0</v>
      </c>
      <c r="BB24" s="107">
        <v>0</v>
      </c>
      <c r="BC24" s="94">
        <f t="shared" si="18"/>
        <v>0</v>
      </c>
      <c r="BD24" s="106">
        <v>0</v>
      </c>
      <c r="BE24" s="107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4">
        <v>3132</v>
      </c>
      <c r="C25" s="100" t="s">
        <v>86</v>
      </c>
      <c r="D25" s="101"/>
      <c r="E25" s="102">
        <f t="shared" si="0"/>
        <v>0</v>
      </c>
      <c r="F25" s="103">
        <f t="shared" si="0"/>
        <v>0</v>
      </c>
      <c r="G25" s="88">
        <f t="shared" si="2"/>
        <v>0</v>
      </c>
      <c r="H25" s="104">
        <f t="shared" si="1"/>
        <v>0</v>
      </c>
      <c r="I25" s="105">
        <f t="shared" si="1"/>
        <v>0</v>
      </c>
      <c r="J25" s="91">
        <f t="shared" si="3"/>
        <v>0</v>
      </c>
      <c r="K25" s="106">
        <v>0</v>
      </c>
      <c r="L25" s="112">
        <v>0</v>
      </c>
      <c r="M25" s="94">
        <f t="shared" si="4"/>
        <v>0</v>
      </c>
      <c r="N25" s="106">
        <v>0</v>
      </c>
      <c r="O25" s="112">
        <v>0</v>
      </c>
      <c r="P25" s="94">
        <f t="shared" si="5"/>
        <v>0</v>
      </c>
      <c r="Q25" s="106">
        <v>0</v>
      </c>
      <c r="R25" s="112">
        <v>0</v>
      </c>
      <c r="S25" s="94">
        <f t="shared" si="6"/>
        <v>0</v>
      </c>
      <c r="T25" s="106">
        <v>0</v>
      </c>
      <c r="U25" s="112">
        <v>0</v>
      </c>
      <c r="V25" s="94">
        <f t="shared" si="7"/>
        <v>0</v>
      </c>
      <c r="W25" s="108">
        <v>0</v>
      </c>
      <c r="X25" s="113">
        <v>0</v>
      </c>
      <c r="Y25" s="94">
        <f t="shared" si="8"/>
        <v>0</v>
      </c>
      <c r="Z25" s="106">
        <v>0</v>
      </c>
      <c r="AA25" s="112">
        <v>0</v>
      </c>
      <c r="AB25" s="94">
        <f t="shared" si="9"/>
        <v>0</v>
      </c>
      <c r="AC25" s="106">
        <v>0</v>
      </c>
      <c r="AD25" s="112">
        <v>0</v>
      </c>
      <c r="AE25" s="94">
        <f t="shared" si="10"/>
        <v>0</v>
      </c>
      <c r="AF25" s="106">
        <v>0</v>
      </c>
      <c r="AG25" s="112">
        <v>0</v>
      </c>
      <c r="AH25" s="94">
        <f t="shared" si="11"/>
        <v>0</v>
      </c>
      <c r="AI25" s="106">
        <v>0</v>
      </c>
      <c r="AJ25" s="112">
        <v>0</v>
      </c>
      <c r="AK25" s="94">
        <f t="shared" si="12"/>
        <v>0</v>
      </c>
      <c r="AL25" s="106">
        <v>0</v>
      </c>
      <c r="AM25" s="112">
        <v>0</v>
      </c>
      <c r="AN25" s="94">
        <f t="shared" si="13"/>
        <v>0</v>
      </c>
      <c r="AO25" s="106">
        <v>0</v>
      </c>
      <c r="AP25" s="112">
        <v>0</v>
      </c>
      <c r="AQ25" s="94">
        <f t="shared" si="14"/>
        <v>0</v>
      </c>
      <c r="AR25" s="106">
        <v>0</v>
      </c>
      <c r="AS25" s="112">
        <v>0</v>
      </c>
      <c r="AT25" s="94">
        <f t="shared" si="15"/>
        <v>0</v>
      </c>
      <c r="AU25" s="106">
        <v>0</v>
      </c>
      <c r="AV25" s="112">
        <v>0</v>
      </c>
      <c r="AW25" s="94">
        <f t="shared" si="16"/>
        <v>0</v>
      </c>
      <c r="AX25" s="106">
        <v>0</v>
      </c>
      <c r="AY25" s="112">
        <v>0</v>
      </c>
      <c r="AZ25" s="94">
        <f t="shared" si="17"/>
        <v>0</v>
      </c>
      <c r="BA25" s="106">
        <v>0</v>
      </c>
      <c r="BB25" s="112">
        <v>0</v>
      </c>
      <c r="BC25" s="94">
        <f t="shared" si="18"/>
        <v>0</v>
      </c>
      <c r="BD25" s="106">
        <v>0</v>
      </c>
      <c r="BE25" s="112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5"/>
      <c r="B26" s="114">
        <v>3142</v>
      </c>
      <c r="C26" s="116" t="s">
        <v>87</v>
      </c>
      <c r="D26" s="117"/>
      <c r="E26" s="118">
        <f t="shared" si="0"/>
        <v>0</v>
      </c>
      <c r="F26" s="119">
        <f t="shared" si="0"/>
        <v>0</v>
      </c>
      <c r="G26" s="88">
        <f t="shared" si="2"/>
        <v>0</v>
      </c>
      <c r="H26" s="120">
        <f t="shared" si="1"/>
        <v>0</v>
      </c>
      <c r="I26" s="121">
        <f t="shared" si="1"/>
        <v>0</v>
      </c>
      <c r="J26" s="91">
        <f t="shared" si="3"/>
        <v>0</v>
      </c>
      <c r="K26" s="122">
        <v>0</v>
      </c>
      <c r="L26" s="123">
        <v>0</v>
      </c>
      <c r="M26" s="94">
        <f t="shared" si="4"/>
        <v>0</v>
      </c>
      <c r="N26" s="122">
        <v>0</v>
      </c>
      <c r="O26" s="123">
        <v>0</v>
      </c>
      <c r="P26" s="94">
        <f t="shared" si="5"/>
        <v>0</v>
      </c>
      <c r="Q26" s="122">
        <v>0</v>
      </c>
      <c r="R26" s="123">
        <v>0</v>
      </c>
      <c r="S26" s="94">
        <f t="shared" si="6"/>
        <v>0</v>
      </c>
      <c r="T26" s="122">
        <v>0</v>
      </c>
      <c r="U26" s="123">
        <v>0</v>
      </c>
      <c r="V26" s="94">
        <f t="shared" si="7"/>
        <v>0</v>
      </c>
      <c r="W26" s="124">
        <v>0</v>
      </c>
      <c r="X26" s="125">
        <v>0</v>
      </c>
      <c r="Y26" s="94">
        <f t="shared" si="8"/>
        <v>0</v>
      </c>
      <c r="Z26" s="122">
        <v>0</v>
      </c>
      <c r="AA26" s="123">
        <v>0</v>
      </c>
      <c r="AB26" s="94">
        <f t="shared" si="9"/>
        <v>0</v>
      </c>
      <c r="AC26" s="122">
        <v>0</v>
      </c>
      <c r="AD26" s="123">
        <v>0</v>
      </c>
      <c r="AE26" s="94">
        <f t="shared" si="10"/>
        <v>0</v>
      </c>
      <c r="AF26" s="122">
        <v>0</v>
      </c>
      <c r="AG26" s="123">
        <v>0</v>
      </c>
      <c r="AH26" s="94">
        <f t="shared" si="11"/>
        <v>0</v>
      </c>
      <c r="AI26" s="122">
        <v>0</v>
      </c>
      <c r="AJ26" s="123">
        <v>0</v>
      </c>
      <c r="AK26" s="94">
        <f t="shared" si="12"/>
        <v>0</v>
      </c>
      <c r="AL26" s="122">
        <v>0</v>
      </c>
      <c r="AM26" s="123">
        <v>0</v>
      </c>
      <c r="AN26" s="94">
        <f t="shared" si="13"/>
        <v>0</v>
      </c>
      <c r="AO26" s="122">
        <v>0</v>
      </c>
      <c r="AP26" s="123">
        <v>0</v>
      </c>
      <c r="AQ26" s="94">
        <f t="shared" si="14"/>
        <v>0</v>
      </c>
      <c r="AR26" s="122">
        <v>0</v>
      </c>
      <c r="AS26" s="123">
        <v>0</v>
      </c>
      <c r="AT26" s="94">
        <f t="shared" si="15"/>
        <v>0</v>
      </c>
      <c r="AU26" s="122">
        <v>0</v>
      </c>
      <c r="AV26" s="123">
        <v>0</v>
      </c>
      <c r="AW26" s="94">
        <f t="shared" si="16"/>
        <v>0</v>
      </c>
      <c r="AX26" s="122">
        <v>0</v>
      </c>
      <c r="AY26" s="123">
        <v>0</v>
      </c>
      <c r="AZ26" s="94">
        <f t="shared" si="17"/>
        <v>0</v>
      </c>
      <c r="BA26" s="122">
        <v>0</v>
      </c>
      <c r="BB26" s="123">
        <v>0</v>
      </c>
      <c r="BC26" s="94">
        <f t="shared" si="18"/>
        <v>0</v>
      </c>
      <c r="BD26" s="122">
        <v>0</v>
      </c>
      <c r="BE26" s="123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6" t="s">
        <v>88</v>
      </c>
      <c r="B27" s="127"/>
      <c r="C27" s="128"/>
      <c r="D27" s="128"/>
      <c r="E27" s="129">
        <f>SUM(E9:E26)</f>
        <v>19192052.399999999</v>
      </c>
      <c r="F27" s="130">
        <f>SUM(F9:F26)</f>
        <v>3313634.8799999994</v>
      </c>
      <c r="G27" s="131">
        <f>SUM(G9:G26)</f>
        <v>15878417.520000001</v>
      </c>
      <c r="H27" s="132">
        <f t="shared" ref="H27:AZ27" si="20">SUM(H9:H25)</f>
        <v>19062140</v>
      </c>
      <c r="I27" s="133">
        <f t="shared" si="20"/>
        <v>3204572.3699999992</v>
      </c>
      <c r="J27" s="134">
        <f t="shared" si="20"/>
        <v>15857567.630000001</v>
      </c>
      <c r="K27" s="135">
        <f t="shared" si="20"/>
        <v>7242540</v>
      </c>
      <c r="L27" s="136">
        <f t="shared" si="20"/>
        <v>1699798.46</v>
      </c>
      <c r="M27" s="137">
        <f t="shared" si="20"/>
        <v>5542741.54</v>
      </c>
      <c r="N27" s="135">
        <f t="shared" si="20"/>
        <v>11819600</v>
      </c>
      <c r="O27" s="136">
        <f t="shared" si="20"/>
        <v>1504773.91</v>
      </c>
      <c r="P27" s="137">
        <f t="shared" si="20"/>
        <v>10314826.09</v>
      </c>
      <c r="Q27" s="135">
        <f t="shared" si="20"/>
        <v>0</v>
      </c>
      <c r="R27" s="136">
        <f t="shared" si="20"/>
        <v>0</v>
      </c>
      <c r="S27" s="137">
        <f t="shared" si="20"/>
        <v>0</v>
      </c>
      <c r="T27" s="138">
        <f t="shared" si="20"/>
        <v>0</v>
      </c>
      <c r="U27" s="139">
        <f t="shared" si="20"/>
        <v>0</v>
      </c>
      <c r="V27" s="137">
        <f t="shared" si="20"/>
        <v>0</v>
      </c>
      <c r="W27" s="138">
        <f t="shared" si="20"/>
        <v>0</v>
      </c>
      <c r="X27" s="139">
        <f t="shared" si="20"/>
        <v>0</v>
      </c>
      <c r="Y27" s="137">
        <f t="shared" si="20"/>
        <v>0</v>
      </c>
      <c r="Z27" s="135">
        <f t="shared" si="20"/>
        <v>0</v>
      </c>
      <c r="AA27" s="136">
        <f t="shared" si="20"/>
        <v>0</v>
      </c>
      <c r="AB27" s="137">
        <f t="shared" si="20"/>
        <v>0</v>
      </c>
      <c r="AC27" s="135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21200</v>
      </c>
      <c r="AG27" s="136">
        <f t="shared" si="20"/>
        <v>350.11</v>
      </c>
      <c r="AH27" s="137">
        <f t="shared" si="20"/>
        <v>20849.89</v>
      </c>
      <c r="AI27" s="135">
        <f t="shared" si="20"/>
        <v>108712.4</v>
      </c>
      <c r="AJ27" s="136">
        <f t="shared" si="20"/>
        <v>108712.4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5">
        <f t="shared" si="20"/>
        <v>0</v>
      </c>
      <c r="AP27" s="136">
        <f t="shared" si="20"/>
        <v>0</v>
      </c>
      <c r="AQ27" s="137">
        <f t="shared" si="20"/>
        <v>0</v>
      </c>
      <c r="AR27" s="135">
        <f t="shared" si="20"/>
        <v>0</v>
      </c>
      <c r="AS27" s="136">
        <f t="shared" si="20"/>
        <v>0</v>
      </c>
      <c r="AT27" s="137">
        <f t="shared" si="20"/>
        <v>0</v>
      </c>
      <c r="AU27" s="135">
        <f t="shared" si="20"/>
        <v>0</v>
      </c>
      <c r="AV27" s="136">
        <f t="shared" si="20"/>
        <v>0</v>
      </c>
      <c r="AW27" s="137">
        <f t="shared" si="20"/>
        <v>0</v>
      </c>
      <c r="AX27" s="135">
        <f t="shared" si="20"/>
        <v>0</v>
      </c>
      <c r="AY27" s="136">
        <f t="shared" si="20"/>
        <v>0</v>
      </c>
      <c r="AZ27" s="137">
        <f t="shared" si="20"/>
        <v>0</v>
      </c>
      <c r="BA27" s="132">
        <f>SUM(BA9:BA26)</f>
        <v>0</v>
      </c>
      <c r="BB27" s="136">
        <f>SUM(BB9:BB26)</f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48F3-8E68-4CD2-8AF4-15D7F3EEE934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22559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7" hidden="1" customHeight="1" outlineLevel="1" x14ac:dyDescent="0.3">
      <c r="A5" s="9"/>
      <c r="B5" s="9"/>
      <c r="C5" s="10"/>
      <c r="D5" s="10">
        <f>Ліцей1!I11</f>
        <v>22559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1297.46+4420.54</f>
        <v>5718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11364</v>
      </c>
      <c r="E7" s="8"/>
      <c r="F7" s="8"/>
      <c r="G7" s="8"/>
      <c r="I7" s="8"/>
      <c r="J7" s="8"/>
      <c r="K7" s="8"/>
      <c r="M7" s="8"/>
      <c r="N7" s="8"/>
      <c r="O7" s="8"/>
    </row>
    <row r="8" spans="1:15" ht="16.5" hidden="1" customHeight="1" outlineLevel="1" x14ac:dyDescent="0.3">
      <c r="A8" s="14"/>
      <c r="B8" s="15"/>
      <c r="C8" s="16">
        <f>SUM(C9:C18)</f>
        <v>11364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11000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6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9</v>
      </c>
      <c r="C21" s="12"/>
      <c r="D21" s="13">
        <v>5477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SUM(C23:C39)</f>
        <v>5477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10</v>
      </c>
      <c r="C23" s="17">
        <v>1652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11</v>
      </c>
      <c r="C24" s="17">
        <f>930</f>
        <v>930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503</v>
      </c>
      <c r="B25" s="20" t="s">
        <v>12</v>
      </c>
      <c r="C25" s="17">
        <v>2895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2210.6</v>
      </c>
      <c r="B40" s="12" t="s">
        <v>13</v>
      </c>
      <c r="C40" s="12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>
        <v>2210.6999999999998</v>
      </c>
      <c r="B41" s="12" t="s">
        <v>14</v>
      </c>
      <c r="C41" s="12"/>
      <c r="D41" s="13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2210.8000000000002</v>
      </c>
      <c r="B51" s="12" t="s">
        <v>15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2210.9</v>
      </c>
      <c r="B57" s="12" t="s">
        <v>16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2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>
        <v>2211.9</v>
      </c>
      <c r="B63" s="12" t="s">
        <v>17</v>
      </c>
      <c r="C63" s="12"/>
      <c r="D63" s="13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SUM(C65:C84)</f>
        <v>0</v>
      </c>
      <c r="D64" s="17"/>
      <c r="E64" s="18">
        <f>D63-C64</f>
        <v>0</v>
      </c>
    </row>
    <row r="65" spans="1:15" hidden="1" collapsed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3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outlineLevel="1" x14ac:dyDescent="0.3">
      <c r="A84" s="8"/>
      <c r="B84" s="24"/>
      <c r="D84" s="3" t="b">
        <f>D4=D5</f>
        <v>1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collapsed="1" x14ac:dyDescent="0.3">
      <c r="A85" s="8"/>
      <c r="B85" s="24"/>
      <c r="D85" s="25" t="s">
        <v>18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x14ac:dyDescent="0.3">
      <c r="A86" s="8"/>
      <c r="B86" s="8"/>
      <c r="D86" s="25" t="s">
        <v>18</v>
      </c>
      <c r="E86" s="8"/>
      <c r="F86" s="8"/>
      <c r="G86" s="8"/>
      <c r="I86" s="8"/>
      <c r="J86" s="8"/>
      <c r="K86" s="8"/>
      <c r="M86" s="8"/>
      <c r="N86" s="8"/>
      <c r="O86" s="8"/>
    </row>
    <row r="87" spans="1:15" ht="14.25" customHeight="1" x14ac:dyDescent="0.3">
      <c r="D87" s="25" t="s">
        <v>18</v>
      </c>
    </row>
    <row r="88" spans="1:15" ht="39.75" customHeight="1" x14ac:dyDescent="0.3">
      <c r="A88" s="4">
        <v>2240</v>
      </c>
      <c r="B88" s="5" t="s">
        <v>19</v>
      </c>
      <c r="C88" s="5"/>
      <c r="D88" s="6">
        <f>SUM(D90:D129)</f>
        <v>17031.09</v>
      </c>
      <c r="E88" s="8"/>
      <c r="F88" s="8"/>
      <c r="G88" s="8"/>
      <c r="I88" s="7"/>
      <c r="J88" s="8"/>
      <c r="K88" s="8"/>
      <c r="M88" s="8"/>
      <c r="N88" s="8"/>
      <c r="O88" s="8"/>
    </row>
    <row r="89" spans="1:15" ht="28.5" hidden="1" customHeight="1" outlineLevel="1" x14ac:dyDescent="0.3">
      <c r="A89" s="26">
        <v>2240</v>
      </c>
      <c r="B89" s="26"/>
      <c r="C89" s="10"/>
      <c r="D89" s="10">
        <f>Ліцей1!I14</f>
        <v>17031.089999999997</v>
      </c>
      <c r="E89" s="27" t="b">
        <f>D89=D88</f>
        <v>1</v>
      </c>
    </row>
    <row r="90" spans="1:15" hidden="1" collapsed="1" x14ac:dyDescent="0.3">
      <c r="A90" s="14">
        <v>2240.1</v>
      </c>
      <c r="B90" s="12" t="s">
        <v>20</v>
      </c>
      <c r="C90" s="12"/>
      <c r="D90" s="13"/>
    </row>
    <row r="91" spans="1:15" hidden="1" x14ac:dyDescent="0.3">
      <c r="A91" s="14">
        <v>2240.1999999999998</v>
      </c>
      <c r="B91" s="28" t="s">
        <v>21</v>
      </c>
      <c r="C91" s="29"/>
      <c r="D91" s="13"/>
    </row>
    <row r="92" spans="1:15" x14ac:dyDescent="0.3">
      <c r="A92" s="14">
        <v>2240.3000000000002</v>
      </c>
      <c r="B92" s="28" t="s">
        <v>22</v>
      </c>
      <c r="C92" s="29"/>
      <c r="D92" s="13">
        <v>4990.93</v>
      </c>
    </row>
    <row r="93" spans="1:15" ht="18.75" hidden="1" customHeight="1" outlineLevel="1" x14ac:dyDescent="0.3">
      <c r="A93" s="14"/>
      <c r="B93" s="15"/>
      <c r="C93" s="16">
        <f>SUM(C94:C100)</f>
        <v>4990.93</v>
      </c>
      <c r="D93" s="17"/>
      <c r="E93" s="18">
        <f>D92-C93</f>
        <v>0</v>
      </c>
    </row>
    <row r="94" spans="1:15" collapsed="1" x14ac:dyDescent="0.3">
      <c r="A94" s="14">
        <v>301</v>
      </c>
      <c r="B94" s="19" t="s">
        <v>23</v>
      </c>
      <c r="C94" s="17">
        <v>3732.5299999999997</v>
      </c>
      <c r="D94" s="17"/>
    </row>
    <row r="95" spans="1:15" x14ac:dyDescent="0.3">
      <c r="A95" s="14">
        <v>301</v>
      </c>
      <c r="B95" s="20" t="s">
        <v>24</v>
      </c>
      <c r="C95" s="17">
        <v>1258.4000000000001</v>
      </c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8" t="s">
        <v>25</v>
      </c>
      <c r="C101" s="29"/>
      <c r="D101" s="13"/>
    </row>
    <row r="102" spans="1:5" hidden="1" x14ac:dyDescent="0.3">
      <c r="A102" s="14">
        <v>2240.5</v>
      </c>
      <c r="B102" s="28" t="s">
        <v>26</v>
      </c>
      <c r="C102" s="29"/>
      <c r="D102" s="13"/>
    </row>
    <row r="103" spans="1:5" ht="18.75" hidden="1" customHeight="1" outlineLevel="1" x14ac:dyDescent="0.3">
      <c r="A103" s="14"/>
      <c r="B103" s="15"/>
      <c r="C103" s="16">
        <f>SUM(C104:C112)</f>
        <v>0</v>
      </c>
      <c r="D103" s="17"/>
      <c r="E103" s="18">
        <f>D102-C103</f>
        <v>0</v>
      </c>
    </row>
    <row r="104" spans="1:5" ht="17.25" hidden="1" customHeight="1" collapsed="1" x14ac:dyDescent="0.3">
      <c r="A104" s="14"/>
      <c r="B104" s="30"/>
      <c r="C104" s="17"/>
      <c r="D104" s="17"/>
    </row>
    <row r="105" spans="1:5" ht="17.25" hidden="1" customHeight="1" x14ac:dyDescent="0.3">
      <c r="A105" s="14"/>
      <c r="B105" s="30"/>
      <c r="C105" s="17"/>
      <c r="D105" s="17"/>
    </row>
    <row r="106" spans="1:5" hidden="1" x14ac:dyDescent="0.3">
      <c r="A106" s="14"/>
      <c r="B106" s="30"/>
      <c r="C106" s="17"/>
      <c r="D106" s="17"/>
    </row>
    <row r="107" spans="1:5" hidden="1" x14ac:dyDescent="0.3">
      <c r="A107" s="14"/>
      <c r="B107" s="30"/>
      <c r="C107" s="17"/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30"/>
      <c r="C109" s="17"/>
      <c r="D109" s="17"/>
    </row>
    <row r="110" spans="1:5" hidden="1" x14ac:dyDescent="0.3">
      <c r="A110" s="14"/>
      <c r="B110" s="30"/>
      <c r="C110" s="17"/>
      <c r="D110" s="17"/>
    </row>
    <row r="111" spans="1:5" hidden="1" x14ac:dyDescent="0.3">
      <c r="A111" s="14"/>
      <c r="B111" s="3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8" t="s">
        <v>27</v>
      </c>
      <c r="C113" s="29"/>
      <c r="D113" s="13"/>
    </row>
    <row r="114" spans="1:15" hidden="1" x14ac:dyDescent="0.3">
      <c r="A114" s="14">
        <v>2240.6999999999998</v>
      </c>
      <c r="B114" s="28" t="s">
        <v>28</v>
      </c>
      <c r="C114" s="29"/>
      <c r="D114" s="13"/>
    </row>
    <row r="115" spans="1:15" hidden="1" outlineLevel="1" x14ac:dyDescent="0.3">
      <c r="A115" s="14"/>
      <c r="B115" s="15"/>
      <c r="C115" s="16">
        <f>SUM(C116:C119)</f>
        <v>0</v>
      </c>
      <c r="D115" s="17"/>
      <c r="E115" s="18">
        <f>D114-C115</f>
        <v>0</v>
      </c>
    </row>
    <row r="116" spans="1:15" hidden="1" collapsed="1" x14ac:dyDescent="0.3">
      <c r="A116" s="11"/>
      <c r="B116" s="20"/>
      <c r="C116" s="17"/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11"/>
      <c r="B117" s="20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2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4">
        <v>2240.8000000000002</v>
      </c>
      <c r="B120" s="28" t="s">
        <v>29</v>
      </c>
      <c r="C120" s="29"/>
      <c r="D120" s="13"/>
    </row>
    <row r="121" spans="1:15" hidden="1" x14ac:dyDescent="0.3">
      <c r="A121" s="14">
        <v>2240.9</v>
      </c>
      <c r="B121" s="28" t="s">
        <v>30</v>
      </c>
      <c r="C121" s="29"/>
      <c r="D121" s="13"/>
    </row>
    <row r="122" spans="1:15" hidden="1" x14ac:dyDescent="0.3">
      <c r="A122" s="14">
        <v>2241.1</v>
      </c>
      <c r="B122" s="28" t="s">
        <v>31</v>
      </c>
      <c r="C122" s="29"/>
      <c r="D122" s="13"/>
    </row>
    <row r="123" spans="1:15" hidden="1" x14ac:dyDescent="0.3">
      <c r="A123" s="14">
        <v>2241.1999999999998</v>
      </c>
      <c r="B123" s="28" t="s">
        <v>32</v>
      </c>
      <c r="C123" s="29"/>
      <c r="D123" s="13"/>
    </row>
    <row r="124" spans="1:15" x14ac:dyDescent="0.3">
      <c r="A124" s="14">
        <v>2241.3000000000002</v>
      </c>
      <c r="B124" s="28" t="s">
        <v>33</v>
      </c>
      <c r="C124" s="29"/>
      <c r="D124" s="13">
        <f>235+235+859+235</f>
        <v>1564</v>
      </c>
    </row>
    <row r="125" spans="1:15" hidden="1" x14ac:dyDescent="0.3">
      <c r="A125" s="14">
        <v>2241.4</v>
      </c>
      <c r="B125" s="28" t="s">
        <v>34</v>
      </c>
      <c r="C125" s="29"/>
      <c r="D125" s="13"/>
    </row>
    <row r="126" spans="1:15" hidden="1" x14ac:dyDescent="0.3">
      <c r="A126" s="14">
        <v>2241.5</v>
      </c>
      <c r="B126" s="28" t="s">
        <v>35</v>
      </c>
      <c r="C126" s="29"/>
      <c r="D126" s="13"/>
    </row>
    <row r="127" spans="1:15" ht="38.25" hidden="1" customHeight="1" x14ac:dyDescent="0.3">
      <c r="A127" s="14">
        <v>2241.6</v>
      </c>
      <c r="B127" s="31" t="s">
        <v>36</v>
      </c>
      <c r="C127" s="29"/>
      <c r="D127" s="13"/>
    </row>
    <row r="128" spans="1:15" hidden="1" x14ac:dyDescent="0.3">
      <c r="A128" s="14">
        <v>2241.6999999999998</v>
      </c>
      <c r="B128" s="28" t="s">
        <v>37</v>
      </c>
      <c r="C128" s="29"/>
      <c r="D128" s="13"/>
    </row>
    <row r="129" spans="1:5" x14ac:dyDescent="0.3">
      <c r="A129" s="14">
        <v>2241.9</v>
      </c>
      <c r="B129" s="28" t="s">
        <v>38</v>
      </c>
      <c r="C129" s="29"/>
      <c r="D129" s="13">
        <v>10476.16</v>
      </c>
    </row>
    <row r="130" spans="1:5" hidden="1" outlineLevel="1" x14ac:dyDescent="0.3">
      <c r="A130" s="14"/>
      <c r="B130" s="15"/>
      <c r="C130" s="16">
        <f>SUM(C131:C147)</f>
        <v>10476.16</v>
      </c>
      <c r="D130" s="32"/>
      <c r="E130" s="18">
        <f>D129-C130</f>
        <v>0</v>
      </c>
    </row>
    <row r="131" spans="1:5" collapsed="1" x14ac:dyDescent="0.3">
      <c r="A131" s="14">
        <v>901</v>
      </c>
      <c r="B131" s="33" t="s">
        <v>39</v>
      </c>
      <c r="C131" s="17">
        <f>100+100+100</f>
        <v>300</v>
      </c>
      <c r="D131" s="17"/>
    </row>
    <row r="132" spans="1:5" ht="37.5" x14ac:dyDescent="0.3">
      <c r="A132" s="14">
        <v>902</v>
      </c>
      <c r="B132" s="33" t="s">
        <v>40</v>
      </c>
      <c r="C132" s="17">
        <v>8405.4599999999991</v>
      </c>
      <c r="D132" s="17"/>
    </row>
    <row r="133" spans="1:5" x14ac:dyDescent="0.3">
      <c r="A133" s="14">
        <v>903</v>
      </c>
      <c r="B133" s="33" t="s">
        <v>41</v>
      </c>
      <c r="C133" s="17">
        <f>136*2</f>
        <v>272</v>
      </c>
      <c r="D133" s="17"/>
    </row>
    <row r="134" spans="1:5" x14ac:dyDescent="0.3">
      <c r="A134" s="14">
        <v>904</v>
      </c>
      <c r="B134" s="33" t="s">
        <v>42</v>
      </c>
      <c r="C134" s="17">
        <v>243</v>
      </c>
      <c r="D134" s="17"/>
    </row>
    <row r="135" spans="1:5" x14ac:dyDescent="0.3">
      <c r="A135" s="14">
        <v>905</v>
      </c>
      <c r="B135" s="33" t="s">
        <v>43</v>
      </c>
      <c r="C135" s="17">
        <f>1255.7</f>
        <v>1255.7</v>
      </c>
      <c r="D135" s="17"/>
    </row>
    <row r="136" spans="1:5" hidden="1" x14ac:dyDescent="0.3">
      <c r="A136" s="14"/>
      <c r="B136" s="33"/>
      <c r="C136" s="17"/>
      <c r="D136" s="17"/>
    </row>
    <row r="137" spans="1:5" hidden="1" x14ac:dyDescent="0.3">
      <c r="A137" s="14"/>
      <c r="B137" s="30"/>
      <c r="C137" s="17"/>
      <c r="D137" s="17"/>
    </row>
    <row r="138" spans="1:5" hidden="1" x14ac:dyDescent="0.3">
      <c r="A138" s="14"/>
      <c r="B138" s="30"/>
      <c r="C138" s="17"/>
      <c r="D138" s="17"/>
    </row>
    <row r="139" spans="1:5" hidden="1" x14ac:dyDescent="0.3">
      <c r="A139" s="14"/>
      <c r="B139" s="30"/>
      <c r="C139" s="17"/>
      <c r="D139" s="17"/>
    </row>
    <row r="140" spans="1:5" hidden="1" x14ac:dyDescent="0.3">
      <c r="A140" s="14"/>
      <c r="B140" s="30"/>
      <c r="C140" s="17"/>
      <c r="D140" s="17"/>
    </row>
    <row r="141" spans="1:5" hidden="1" x14ac:dyDescent="0.3">
      <c r="A141" s="14"/>
      <c r="B141" s="30"/>
      <c r="C141" s="17"/>
      <c r="D141" s="17"/>
    </row>
    <row r="142" spans="1:5" hidden="1" x14ac:dyDescent="0.3">
      <c r="A142" s="14"/>
      <c r="B142" s="30"/>
      <c r="C142" s="17"/>
      <c r="D142" s="17"/>
    </row>
    <row r="143" spans="1:5" hidden="1" x14ac:dyDescent="0.3">
      <c r="A143" s="14"/>
      <c r="B143" s="30"/>
      <c r="C143" s="17"/>
      <c r="D143" s="17"/>
    </row>
    <row r="144" spans="1:5" hidden="1" x14ac:dyDescent="0.3">
      <c r="A144" s="14"/>
      <c r="B144" s="30"/>
      <c r="C144" s="17"/>
      <c r="D144" s="17"/>
    </row>
    <row r="145" spans="1:4" hidden="1" x14ac:dyDescent="0.3">
      <c r="A145" s="14"/>
      <c r="B145" s="30"/>
      <c r="C145" s="17"/>
      <c r="D145" s="17"/>
    </row>
    <row r="146" spans="1:4" hidden="1" x14ac:dyDescent="0.3">
      <c r="A146" s="14"/>
      <c r="B146" s="30"/>
      <c r="C146" s="17"/>
      <c r="D146" s="17"/>
    </row>
    <row r="147" spans="1:4" hidden="1" x14ac:dyDescent="0.3">
      <c r="A147" s="14"/>
      <c r="B147" s="30"/>
      <c r="C147" s="17"/>
      <c r="D147" s="17"/>
    </row>
    <row r="148" spans="1:4" hidden="1" outlineLevel="1" x14ac:dyDescent="0.3">
      <c r="B148" s="34"/>
      <c r="D148" s="3" t="b">
        <f>D88=D89</f>
        <v>1</v>
      </c>
    </row>
    <row r="149" spans="1:4" hidden="1" collapsed="1" x14ac:dyDescent="0.3">
      <c r="B149" s="34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2024-04-17T07:43:57Z</dcterms:created>
  <dcterms:modified xsi:type="dcterms:W3CDTF">2024-04-17T07:43:59Z</dcterms:modified>
</cp:coreProperties>
</file>