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 defaultThemeVersion="166925"/>
  <mc:AlternateContent xmlns:mc="http://schemas.openxmlformats.org/markup-compatibility/2006">
    <mc:Choice Requires="x15">
      <x15ac:absPath xmlns:x15ac="http://schemas.microsoft.com/office/spreadsheetml/2010/11/ac" url="O:\Кошторисні призначення і касові видатки\кош.приз. і кас. вид. на веб.сайт 2023р\3 міс 2023\на сайт\ЗОШ\"/>
    </mc:Choice>
  </mc:AlternateContent>
  <xr:revisionPtr revIDLastSave="0" documentId="13_ncr:1_{071E5C01-8533-4D62-BB3B-F54E7AC50675}" xr6:coauthVersionLast="36" xr6:coauthVersionMax="36" xr10:uidLastSave="{00000000-0000-0000-0000-000000000000}"/>
  <bookViews>
    <workbookView xWindow="0" yWindow="0" windowWidth="28800" windowHeight="12225" xr2:uid="{8702B5E6-6B52-4477-ACB4-E60C1D4DF7A0}"/>
  </bookViews>
  <sheets>
    <sheet name="Ліцей5" sheetId="3" r:id="rId1"/>
    <sheet name="КЕКВ заг.ф. 2210 і 2240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2" i="2" l="1"/>
  <c r="D6" i="2"/>
  <c r="A2" i="2"/>
  <c r="BE27" i="3"/>
  <c r="BD27" i="3"/>
  <c r="BB27" i="3"/>
  <c r="BA27" i="3"/>
  <c r="AY27" i="3"/>
  <c r="AX27" i="3"/>
  <c r="AV27" i="3"/>
  <c r="AU27" i="3"/>
  <c r="AS27" i="3"/>
  <c r="AR27" i="3"/>
  <c r="AP27" i="3"/>
  <c r="AO27" i="3"/>
  <c r="AM27" i="3"/>
  <c r="AL27" i="3"/>
  <c r="AJ27" i="3"/>
  <c r="AI27" i="3"/>
  <c r="AG27" i="3"/>
  <c r="AF27" i="3"/>
  <c r="AD27" i="3"/>
  <c r="AC27" i="3"/>
  <c r="AA27" i="3"/>
  <c r="Z27" i="3"/>
  <c r="X27" i="3"/>
  <c r="W27" i="3"/>
  <c r="U27" i="3"/>
  <c r="T27" i="3"/>
  <c r="R27" i="3"/>
  <c r="Q27" i="3"/>
  <c r="O27" i="3"/>
  <c r="N27" i="3"/>
  <c r="BF26" i="3"/>
  <c r="BC26" i="3"/>
  <c r="AZ26" i="3"/>
  <c r="AW26" i="3"/>
  <c r="AT26" i="3"/>
  <c r="AQ26" i="3"/>
  <c r="AN26" i="3"/>
  <c r="AK26" i="3"/>
  <c r="AH26" i="3"/>
  <c r="AE26" i="3"/>
  <c r="AB26" i="3"/>
  <c r="Y26" i="3"/>
  <c r="V26" i="3"/>
  <c r="S26" i="3"/>
  <c r="P26" i="3"/>
  <c r="M26" i="3"/>
  <c r="I26" i="3"/>
  <c r="F26" i="3" s="1"/>
  <c r="H26" i="3"/>
  <c r="E26" i="3" s="1"/>
  <c r="BF25" i="3"/>
  <c r="BC25" i="3"/>
  <c r="AZ25" i="3"/>
  <c r="AW25" i="3"/>
  <c r="AT25" i="3"/>
  <c r="AQ25" i="3"/>
  <c r="AN25" i="3"/>
  <c r="AK25" i="3"/>
  <c r="AH25" i="3"/>
  <c r="AE25" i="3"/>
  <c r="AB25" i="3"/>
  <c r="Y25" i="3"/>
  <c r="V25" i="3"/>
  <c r="S25" i="3"/>
  <c r="P25" i="3"/>
  <c r="M25" i="3"/>
  <c r="I25" i="3"/>
  <c r="F25" i="3" s="1"/>
  <c r="H25" i="3"/>
  <c r="BF24" i="3"/>
  <c r="BC24" i="3"/>
  <c r="AZ24" i="3"/>
  <c r="AW24" i="3"/>
  <c r="AT24" i="3"/>
  <c r="AQ24" i="3"/>
  <c r="AN24" i="3"/>
  <c r="AK24" i="3"/>
  <c r="AH24" i="3"/>
  <c r="AE24" i="3"/>
  <c r="AB24" i="3"/>
  <c r="Y24" i="3"/>
  <c r="V24" i="3"/>
  <c r="S24" i="3"/>
  <c r="P24" i="3"/>
  <c r="M24" i="3"/>
  <c r="I24" i="3"/>
  <c r="F24" i="3" s="1"/>
  <c r="H24" i="3"/>
  <c r="E24" i="3" s="1"/>
  <c r="BF23" i="3"/>
  <c r="BC23" i="3"/>
  <c r="AZ23" i="3"/>
  <c r="AW23" i="3"/>
  <c r="AT23" i="3"/>
  <c r="AQ23" i="3"/>
  <c r="AN23" i="3"/>
  <c r="AK23" i="3"/>
  <c r="AH23" i="3"/>
  <c r="AE23" i="3"/>
  <c r="AB23" i="3"/>
  <c r="Y23" i="3"/>
  <c r="V23" i="3"/>
  <c r="S23" i="3"/>
  <c r="P23" i="3"/>
  <c r="M23" i="3"/>
  <c r="I23" i="3"/>
  <c r="F23" i="3" s="1"/>
  <c r="H23" i="3"/>
  <c r="BF22" i="3"/>
  <c r="BC22" i="3"/>
  <c r="AZ22" i="3"/>
  <c r="AW22" i="3"/>
  <c r="AT22" i="3"/>
  <c r="AQ22" i="3"/>
  <c r="AN22" i="3"/>
  <c r="AK22" i="3"/>
  <c r="AH22" i="3"/>
  <c r="AE22" i="3"/>
  <c r="AB22" i="3"/>
  <c r="Y22" i="3"/>
  <c r="V22" i="3"/>
  <c r="S22" i="3"/>
  <c r="P22" i="3"/>
  <c r="M22" i="3"/>
  <c r="J22" i="3"/>
  <c r="I22" i="3"/>
  <c r="F22" i="3" s="1"/>
  <c r="H22" i="3"/>
  <c r="E22" i="3" s="1"/>
  <c r="BF21" i="3"/>
  <c r="BC21" i="3"/>
  <c r="AZ21" i="3"/>
  <c r="AW21" i="3"/>
  <c r="AT21" i="3"/>
  <c r="AQ21" i="3"/>
  <c r="AN21" i="3"/>
  <c r="AK21" i="3"/>
  <c r="AH21" i="3"/>
  <c r="AE21" i="3"/>
  <c r="AB21" i="3"/>
  <c r="Y21" i="3"/>
  <c r="V21" i="3"/>
  <c r="S21" i="3"/>
  <c r="P21" i="3"/>
  <c r="M21" i="3"/>
  <c r="I21" i="3"/>
  <c r="F21" i="3" s="1"/>
  <c r="H21" i="3"/>
  <c r="BF20" i="3"/>
  <c r="BC20" i="3"/>
  <c r="AZ20" i="3"/>
  <c r="AW20" i="3"/>
  <c r="AT20" i="3"/>
  <c r="AQ20" i="3"/>
  <c r="AN20" i="3"/>
  <c r="AK20" i="3"/>
  <c r="AH20" i="3"/>
  <c r="AE20" i="3"/>
  <c r="AB20" i="3"/>
  <c r="Y20" i="3"/>
  <c r="V20" i="3"/>
  <c r="S20" i="3"/>
  <c r="P20" i="3"/>
  <c r="M20" i="3"/>
  <c r="I20" i="3"/>
  <c r="F20" i="3" s="1"/>
  <c r="H20" i="3"/>
  <c r="E20" i="3" s="1"/>
  <c r="BF19" i="3"/>
  <c r="BC19" i="3"/>
  <c r="AZ19" i="3"/>
  <c r="AW19" i="3"/>
  <c r="AT19" i="3"/>
  <c r="AQ19" i="3"/>
  <c r="AN19" i="3"/>
  <c r="AK19" i="3"/>
  <c r="AH19" i="3"/>
  <c r="AE19" i="3"/>
  <c r="AB19" i="3"/>
  <c r="Y19" i="3"/>
  <c r="V19" i="3"/>
  <c r="S19" i="3"/>
  <c r="P19" i="3"/>
  <c r="M19" i="3"/>
  <c r="I19" i="3"/>
  <c r="F19" i="3" s="1"/>
  <c r="H19" i="3"/>
  <c r="BF18" i="3"/>
  <c r="BC18" i="3"/>
  <c r="AZ18" i="3"/>
  <c r="AW18" i="3"/>
  <c r="AT18" i="3"/>
  <c r="AQ18" i="3"/>
  <c r="AN18" i="3"/>
  <c r="AK18" i="3"/>
  <c r="AH18" i="3"/>
  <c r="AE18" i="3"/>
  <c r="AB18" i="3"/>
  <c r="Y18" i="3"/>
  <c r="V18" i="3"/>
  <c r="S18" i="3"/>
  <c r="P18" i="3"/>
  <c r="L18" i="3"/>
  <c r="H18" i="3"/>
  <c r="BF17" i="3"/>
  <c r="BC17" i="3"/>
  <c r="AZ17" i="3"/>
  <c r="AW17" i="3"/>
  <c r="AT17" i="3"/>
  <c r="AQ17" i="3"/>
  <c r="AN17" i="3"/>
  <c r="AK17" i="3"/>
  <c r="AH17" i="3"/>
  <c r="AE17" i="3"/>
  <c r="AB17" i="3"/>
  <c r="Y17" i="3"/>
  <c r="V17" i="3"/>
  <c r="S17" i="3"/>
  <c r="P17" i="3"/>
  <c r="M17" i="3"/>
  <c r="I17" i="3"/>
  <c r="H17" i="3"/>
  <c r="E17" i="3" s="1"/>
  <c r="BF16" i="3"/>
  <c r="BC16" i="3"/>
  <c r="AZ16" i="3"/>
  <c r="AW16" i="3"/>
  <c r="AT16" i="3"/>
  <c r="AQ16" i="3"/>
  <c r="AN16" i="3"/>
  <c r="AK16" i="3"/>
  <c r="AH16" i="3"/>
  <c r="AE16" i="3"/>
  <c r="AB16" i="3"/>
  <c r="Y16" i="3"/>
  <c r="V16" i="3"/>
  <c r="S16" i="3"/>
  <c r="P16" i="3"/>
  <c r="M16" i="3"/>
  <c r="I16" i="3"/>
  <c r="F16" i="3" s="1"/>
  <c r="H16" i="3"/>
  <c r="BF15" i="3"/>
  <c r="BC15" i="3"/>
  <c r="AZ15" i="3"/>
  <c r="AW15" i="3"/>
  <c r="AT15" i="3"/>
  <c r="AQ15" i="3"/>
  <c r="AN15" i="3"/>
  <c r="AK15" i="3"/>
  <c r="AH15" i="3"/>
  <c r="AE15" i="3"/>
  <c r="AB15" i="3"/>
  <c r="Y15" i="3"/>
  <c r="V15" i="3"/>
  <c r="S15" i="3"/>
  <c r="P15" i="3"/>
  <c r="M15" i="3"/>
  <c r="I15" i="3"/>
  <c r="H15" i="3"/>
  <c r="E15" i="3"/>
  <c r="BF14" i="3"/>
  <c r="BC14" i="3"/>
  <c r="AZ14" i="3"/>
  <c r="AW14" i="3"/>
  <c r="AT14" i="3"/>
  <c r="AQ14" i="3"/>
  <c r="AN14" i="3"/>
  <c r="AK14" i="3"/>
  <c r="AH14" i="3"/>
  <c r="AE14" i="3"/>
  <c r="AB14" i="3"/>
  <c r="Y14" i="3"/>
  <c r="V14" i="3"/>
  <c r="S14" i="3"/>
  <c r="P14" i="3"/>
  <c r="M14" i="3"/>
  <c r="K14" i="3"/>
  <c r="H14" i="3" s="1"/>
  <c r="I14" i="3"/>
  <c r="F14" i="3" s="1"/>
  <c r="BF13" i="3"/>
  <c r="BC13" i="3"/>
  <c r="AZ13" i="3"/>
  <c r="AW13" i="3"/>
  <c r="AT13" i="3"/>
  <c r="AQ13" i="3"/>
  <c r="AN13" i="3"/>
  <c r="AK13" i="3"/>
  <c r="AH13" i="3"/>
  <c r="AE13" i="3"/>
  <c r="AB13" i="3"/>
  <c r="Y13" i="3"/>
  <c r="V13" i="3"/>
  <c r="S13" i="3"/>
  <c r="P13" i="3"/>
  <c r="M13" i="3"/>
  <c r="I13" i="3"/>
  <c r="F13" i="3" s="1"/>
  <c r="H13" i="3"/>
  <c r="E13" i="3" s="1"/>
  <c r="BF12" i="3"/>
  <c r="BC12" i="3"/>
  <c r="AZ12" i="3"/>
  <c r="AW12" i="3"/>
  <c r="AT12" i="3"/>
  <c r="AQ12" i="3"/>
  <c r="AN12" i="3"/>
  <c r="AK12" i="3"/>
  <c r="AH12" i="3"/>
  <c r="AE12" i="3"/>
  <c r="AB12" i="3"/>
  <c r="Y12" i="3"/>
  <c r="V12" i="3"/>
  <c r="S12" i="3"/>
  <c r="P12" i="3"/>
  <c r="M12" i="3"/>
  <c r="I12" i="3"/>
  <c r="F12" i="3" s="1"/>
  <c r="H12" i="3"/>
  <c r="BF11" i="3"/>
  <c r="BC11" i="3"/>
  <c r="AZ11" i="3"/>
  <c r="AW11" i="3"/>
  <c r="AT11" i="3"/>
  <c r="AQ11" i="3"/>
  <c r="AN11" i="3"/>
  <c r="AK11" i="3"/>
  <c r="AH11" i="3"/>
  <c r="AE11" i="3"/>
  <c r="AB11" i="3"/>
  <c r="Y11" i="3"/>
  <c r="V11" i="3"/>
  <c r="S11" i="3"/>
  <c r="P11" i="3"/>
  <c r="M11" i="3"/>
  <c r="I11" i="3"/>
  <c r="H11" i="3"/>
  <c r="E11" i="3" s="1"/>
  <c r="F11" i="3"/>
  <c r="BF10" i="3"/>
  <c r="BC10" i="3"/>
  <c r="AZ10" i="3"/>
  <c r="AW10" i="3"/>
  <c r="AT10" i="3"/>
  <c r="AQ10" i="3"/>
  <c r="AN10" i="3"/>
  <c r="AK10" i="3"/>
  <c r="AH10" i="3"/>
  <c r="AE10" i="3"/>
  <c r="AB10" i="3"/>
  <c r="Y10" i="3"/>
  <c r="V10" i="3"/>
  <c r="S10" i="3"/>
  <c r="P10" i="3"/>
  <c r="K10" i="3"/>
  <c r="M10" i="3" s="1"/>
  <c r="I10" i="3"/>
  <c r="F10" i="3" s="1"/>
  <c r="BF9" i="3"/>
  <c r="BC9" i="3"/>
  <c r="AZ9" i="3"/>
  <c r="AZ27" i="3" s="1"/>
  <c r="AW9" i="3"/>
  <c r="AT9" i="3"/>
  <c r="AQ9" i="3"/>
  <c r="AQ27" i="3" s="1"/>
  <c r="AN9" i="3"/>
  <c r="AN27" i="3" s="1"/>
  <c r="AK9" i="3"/>
  <c r="AH9" i="3"/>
  <c r="AE9" i="3"/>
  <c r="AE27" i="3" s="1"/>
  <c r="AB9" i="3"/>
  <c r="Y9" i="3"/>
  <c r="V9" i="3"/>
  <c r="S9" i="3"/>
  <c r="P9" i="3"/>
  <c r="P27" i="3" s="1"/>
  <c r="K9" i="3"/>
  <c r="M9" i="3" s="1"/>
  <c r="I9" i="3"/>
  <c r="H9" i="3"/>
  <c r="C132" i="2"/>
  <c r="C131" i="2"/>
  <c r="E131" i="2" s="1"/>
  <c r="C116" i="2"/>
  <c r="E116" i="2" s="1"/>
  <c r="C105" i="2"/>
  <c r="E105" i="2" s="1"/>
  <c r="C96" i="2"/>
  <c r="E96" i="2" s="1"/>
  <c r="D91" i="2"/>
  <c r="D144" i="2" s="1"/>
  <c r="C63" i="2"/>
  <c r="E63" i="2" s="1"/>
  <c r="C57" i="2"/>
  <c r="E57" i="2" s="1"/>
  <c r="C51" i="2"/>
  <c r="E51" i="2" s="1"/>
  <c r="C39" i="2"/>
  <c r="E39" i="2" s="1"/>
  <c r="C25" i="2"/>
  <c r="C23" i="2"/>
  <c r="E23" i="2" s="1"/>
  <c r="C9" i="2"/>
  <c r="E9" i="2" s="1"/>
  <c r="D5" i="2"/>
  <c r="D87" i="2" s="1"/>
  <c r="E92" i="2" l="1"/>
  <c r="E6" i="2"/>
  <c r="J13" i="3"/>
  <c r="G24" i="3"/>
  <c r="G20" i="3"/>
  <c r="J16" i="3"/>
  <c r="AB27" i="3"/>
  <c r="J26" i="3"/>
  <c r="S27" i="3"/>
  <c r="K27" i="3"/>
  <c r="J11" i="3"/>
  <c r="G13" i="3"/>
  <c r="BC27" i="3"/>
  <c r="J20" i="3"/>
  <c r="J24" i="3"/>
  <c r="J19" i="3"/>
  <c r="E19" i="3"/>
  <c r="G19" i="3" s="1"/>
  <c r="J23" i="3"/>
  <c r="E23" i="3"/>
  <c r="G23" i="3" s="1"/>
  <c r="V27" i="3"/>
  <c r="AH27" i="3"/>
  <c r="G11" i="3"/>
  <c r="J17" i="3"/>
  <c r="F17" i="3"/>
  <c r="G22" i="3"/>
  <c r="G26" i="3"/>
  <c r="Y27" i="3"/>
  <c r="AK27" i="3"/>
  <c r="AW27" i="3"/>
  <c r="J14" i="3"/>
  <c r="E14" i="3"/>
  <c r="G14" i="3" s="1"/>
  <c r="J21" i="3"/>
  <c r="E21" i="3"/>
  <c r="G21" i="3" s="1"/>
  <c r="J25" i="3"/>
  <c r="E25" i="3"/>
  <c r="G25" i="3" s="1"/>
  <c r="J12" i="3"/>
  <c r="E12" i="3"/>
  <c r="G12" i="3" s="1"/>
  <c r="L27" i="3"/>
  <c r="I18" i="3"/>
  <c r="F18" i="3" s="1"/>
  <c r="M18" i="3"/>
  <c r="M27" i="3" s="1"/>
  <c r="J9" i="3"/>
  <c r="E9" i="3"/>
  <c r="J15" i="3"/>
  <c r="F15" i="3"/>
  <c r="G17" i="3"/>
  <c r="F9" i="3"/>
  <c r="E16" i="3"/>
  <c r="G16" i="3" s="1"/>
  <c r="E18" i="3"/>
  <c r="AT27" i="3"/>
  <c r="BF27" i="3"/>
  <c r="H10" i="3"/>
  <c r="G15" i="3" l="1"/>
  <c r="G18" i="3"/>
  <c r="J18" i="3"/>
  <c r="G9" i="3"/>
  <c r="J10" i="3"/>
  <c r="E10" i="3"/>
  <c r="G10" i="3" s="1"/>
  <c r="I27" i="3"/>
  <c r="F27" i="3"/>
  <c r="H27" i="3"/>
  <c r="J27" i="3" l="1"/>
  <c r="E27" i="3"/>
  <c r="G27" i="3"/>
</calcChain>
</file>

<file path=xl/sharedStrings.xml><?xml version="1.0" encoding="utf-8"?>
<sst xmlns="http://schemas.openxmlformats.org/spreadsheetml/2006/main" count="142" uniqueCount="87">
  <si>
    <t>Касові видатки Нововолинський ліцей №5</t>
  </si>
  <si>
    <t>загальний фонд</t>
  </si>
  <si>
    <t>Предмети, матеріали, обладнання та інвентар, у тому числі м'який інвентар та обмундирування </t>
  </si>
  <si>
    <t xml:space="preserve">Канцтовари </t>
  </si>
  <si>
    <t>Друкована продукція:</t>
  </si>
  <si>
    <t>інформаційні таблички / 03.2023</t>
  </si>
  <si>
    <t>свідоцтва, атестати / 03.2023</t>
  </si>
  <si>
    <t xml:space="preserve">Підписка </t>
  </si>
  <si>
    <t>Медикаменти</t>
  </si>
  <si>
    <t>Господарчі товари</t>
  </si>
  <si>
    <t>буд.мат. / 02.2023</t>
  </si>
  <si>
    <t>ел.тов. / 02.2023</t>
  </si>
  <si>
    <t>сантехніка / 02.2023</t>
  </si>
  <si>
    <t xml:space="preserve">Миючі засоби    </t>
  </si>
  <si>
    <t>Меблі</t>
  </si>
  <si>
    <t>шведська стінка ( особ. потреби) / 03.2023</t>
  </si>
  <si>
    <t>Бензин</t>
  </si>
  <si>
    <t>бензин А-95 / 03.2023</t>
  </si>
  <si>
    <t>Запчастини</t>
  </si>
  <si>
    <t>Ін.матеріали</t>
  </si>
  <si>
    <t>-</t>
  </si>
  <si>
    <t>Оплата послуг (крім комунальних) </t>
  </si>
  <si>
    <t>Медогляд</t>
  </si>
  <si>
    <t>Страхування</t>
  </si>
  <si>
    <t>Транспортні послуги</t>
  </si>
  <si>
    <t>Оренда приміщень</t>
  </si>
  <si>
    <t>Поточний ремонт</t>
  </si>
  <si>
    <t>поточний ремонт електромережі / 03.2023</t>
  </si>
  <si>
    <t>Поточний ремонт покрівлі</t>
  </si>
  <si>
    <t xml:space="preserve">Повірка засобів обліку </t>
  </si>
  <si>
    <t>Перезарядка вогнегасників</t>
  </si>
  <si>
    <t>Замір опору ДПРЧ-5 УДСНС України у Вол.обл.</t>
  </si>
  <si>
    <t>Кадастр</t>
  </si>
  <si>
    <t>Послуги банку</t>
  </si>
  <si>
    <t>Послуги зв'язку</t>
  </si>
  <si>
    <t>Вивіз сміття ВУКГ</t>
  </si>
  <si>
    <t xml:space="preserve">Санстанція </t>
  </si>
  <si>
    <t>Внутрішньо-будинкове обслуговування
КП Нововолинськтеплокомуненерго</t>
  </si>
  <si>
    <t>Прочистка труб каналізації Нововолинськводоканал</t>
  </si>
  <si>
    <t>Інші послуги</t>
  </si>
  <si>
    <t xml:space="preserve"> обсл. системи оповіщення / 02,03.2023</t>
  </si>
  <si>
    <t>дослідження змивів води / 03.2023</t>
  </si>
  <si>
    <t>моніторинг та захист від шкідників / 03.2023</t>
  </si>
  <si>
    <t xml:space="preserve">Кошторисні призначення та касові видатки 
Управління освіти Нововолинської міської ради Волинської обл., ЗЗСО </t>
  </si>
  <si>
    <t>за 3 місяця 2023 р.</t>
  </si>
  <si>
    <t>Установа</t>
  </si>
  <si>
    <t>Код</t>
  </si>
  <si>
    <t>Показники </t>
  </si>
  <si>
    <t>Разом</t>
  </si>
  <si>
    <t>Загальний фонд/00</t>
  </si>
  <si>
    <t xml:space="preserve">Загальний фонд/00 
Місцевий бюджет 0611021 </t>
  </si>
  <si>
    <t>Загальний фонд/00 
Освітня субвенція 0611031</t>
  </si>
  <si>
    <t>Загальний фонд/00 
Освітня субвенція ЗАЛИШОК 0611061</t>
  </si>
  <si>
    <t>Загальний фонд/00 
Нова Українська Школа МБ 0611181</t>
  </si>
  <si>
    <t>Загальний фонд/00 
Нова Українська Школа СБ 0611182</t>
  </si>
  <si>
    <t>Загальний фонд/00 
Особливі освітні потреби 0611200</t>
  </si>
  <si>
    <t>Загальний фонд/00 
Особливі освітні потреби ЗАЛИШОК 0611210</t>
  </si>
  <si>
    <t>Спец.фонд/02
0611021
(Батьківська плата і оренда)</t>
  </si>
  <si>
    <t>Спец.фонд/03
0611021
 (благодійні внески)</t>
  </si>
  <si>
    <t>Спец.фонд/07
00611021
Бюджет розвитку</t>
  </si>
  <si>
    <t>Спец.фонд/01 
Бюджет розвитку 0611171
Спроможна Школа МБ</t>
  </si>
  <si>
    <t>Спец.фонд/01 
Бюджет розвитку 0611172
Спроможна Школа СБ</t>
  </si>
  <si>
    <t>Спец.фонд/01 
Бюджет розвитку 0611181
Нова Українська Школа МБ</t>
  </si>
  <si>
    <t>Спец.фонд/01 
Бюджет розвитку 0611182
Нова Українська Школа СБ</t>
  </si>
  <si>
    <t>Спец.фонд/01 
Бюджет розвитку 0617321
Будівництво освітніх установ та закладів</t>
  </si>
  <si>
    <t>Спец.фонд/01 
Бюджет розвитку 0617363
соціально-економічний розвиток</t>
  </si>
  <si>
    <t>План 
на рік з урахув. змін</t>
  </si>
  <si>
    <t>Видатки</t>
  </si>
  <si>
    <t>Залишок</t>
  </si>
  <si>
    <t>Заробітна плата </t>
  </si>
  <si>
    <t>Нарахування на заробітну плату </t>
  </si>
  <si>
    <t>Медикаменти та перев'язувальні матеріали</t>
  </si>
  <si>
    <t>Продукти харчування </t>
  </si>
  <si>
    <t>Видатки на відрядження </t>
  </si>
  <si>
    <t>Оплата теплопостачання </t>
  </si>
  <si>
    <t>Оплата водопостачання і водовідведення </t>
  </si>
  <si>
    <t>Оплата електроенергії </t>
  </si>
  <si>
    <t>Оплата природного газу </t>
  </si>
  <si>
    <t>Оплата інших енергоносіїв</t>
  </si>
  <si>
    <t>Окремі заходи по реалізації державних (регіональних) програм, не віднесені до заходів розвитку </t>
  </si>
  <si>
    <t>Інші поточні трансферти населенню </t>
  </si>
  <si>
    <t>Інші поточні видатки</t>
  </si>
  <si>
    <t>Придбання обладнання і предметів довгострокового користування </t>
  </si>
  <si>
    <t>Капітальний ремонт інших об'єктів </t>
  </si>
  <si>
    <t>Реконструкція та реставрація інших об'єктів</t>
  </si>
  <si>
    <t>Всього</t>
  </si>
  <si>
    <t>Новово-линський ліцей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</si>
</sst>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_ ;\-#,##0.00;&quot;-&quot;"/>
    <numFmt numFmtId="165" formatCode="#,##0.00_ ;\-#,##0.00\ "/>
    <numFmt numFmtId="166" formatCode="_-* #,##0.00_₴_-;\-* #,##0.00_₴_-;_-* &quot;-&quot;??_₴_-;_-@_-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4"/>
      <color theme="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 Cyr"/>
      <charset val="204"/>
    </font>
    <font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3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/>
    <xf numFmtId="4" fontId="3" fillId="0" borderId="0" xfId="1" applyNumberFormat="1" applyFont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3" fillId="2" borderId="1" xfId="1" applyFont="1" applyFill="1" applyBorder="1" applyAlignment="1">
      <alignment horizontal="center"/>
    </xf>
    <xf numFmtId="4" fontId="3" fillId="2" borderId="1" xfId="1" applyNumberFormat="1" applyFont="1" applyFill="1" applyBorder="1" applyAlignment="1">
      <alignment horizontal="center" vertical="center"/>
    </xf>
    <xf numFmtId="4" fontId="3" fillId="0" borderId="0" xfId="1" applyNumberFormat="1" applyFont="1" applyAlignment="1">
      <alignment horizontal="center"/>
    </xf>
    <xf numFmtId="0" fontId="3" fillId="0" borderId="1" xfId="1" applyFont="1" applyBorder="1" applyAlignment="1">
      <alignment horizontal="center"/>
    </xf>
    <xf numFmtId="0" fontId="2" fillId="0" borderId="1" xfId="1" applyFont="1" applyBorder="1" applyAlignment="1">
      <alignment horizontal="left"/>
    </xf>
    <xf numFmtId="4" fontId="2" fillId="0" borderId="1" xfId="1" applyNumberFormat="1" applyFont="1" applyBorder="1" applyAlignment="1">
      <alignment horizontal="center" vertical="center"/>
    </xf>
    <xf numFmtId="0" fontId="3" fillId="0" borderId="1" xfId="1" applyFont="1" applyBorder="1"/>
    <xf numFmtId="0" fontId="3" fillId="3" borderId="1" xfId="1" applyFont="1" applyFill="1" applyBorder="1"/>
    <xf numFmtId="4" fontId="3" fillId="3" borderId="1" xfId="1" applyNumberFormat="1" applyFont="1" applyFill="1" applyBorder="1" applyAlignment="1">
      <alignment horizontal="center" vertical="center"/>
    </xf>
    <xf numFmtId="4" fontId="3" fillId="0" borderId="1" xfId="1" applyNumberFormat="1" applyFont="1" applyBorder="1" applyAlignment="1">
      <alignment horizontal="center" vertical="center"/>
    </xf>
    <xf numFmtId="4" fontId="5" fillId="0" borderId="0" xfId="1" applyNumberFormat="1" applyFont="1"/>
    <xf numFmtId="0" fontId="6" fillId="0" borderId="1" xfId="1" applyFont="1" applyBorder="1" applyAlignment="1">
      <alignment horizontal="right"/>
    </xf>
    <xf numFmtId="0" fontId="3" fillId="0" borderId="1" xfId="1" applyFont="1" applyBorder="1" applyAlignment="1">
      <alignment horizontal="right"/>
    </xf>
    <xf numFmtId="0" fontId="3" fillId="0" borderId="1" xfId="1" applyFont="1" applyBorder="1" applyAlignment="1">
      <alignment horizontal="left"/>
    </xf>
    <xf numFmtId="2" fontId="3" fillId="0" borderId="1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right" wrapText="1"/>
    </xf>
    <xf numFmtId="0" fontId="3" fillId="0" borderId="0" xfId="1" applyFont="1" applyAlignment="1">
      <alignment horizontal="left"/>
    </xf>
    <xf numFmtId="4" fontId="7" fillId="0" borderId="0" xfId="1" applyNumberFormat="1" applyFont="1" applyAlignment="1">
      <alignment horizontal="center" vertical="center"/>
    </xf>
    <xf numFmtId="0" fontId="3" fillId="2" borderId="1" xfId="1" applyFont="1" applyFill="1" applyBorder="1"/>
    <xf numFmtId="4" fontId="3" fillId="0" borderId="0" xfId="1" applyNumberFormat="1" applyFont="1"/>
    <xf numFmtId="0" fontId="2" fillId="0" borderId="2" xfId="1" applyFont="1" applyBorder="1" applyAlignment="1">
      <alignment horizontal="left"/>
    </xf>
    <xf numFmtId="0" fontId="2" fillId="0" borderId="3" xfId="1" applyFont="1" applyBorder="1" applyAlignment="1">
      <alignment horizontal="left"/>
    </xf>
    <xf numFmtId="0" fontId="2" fillId="0" borderId="2" xfId="1" applyFont="1" applyBorder="1" applyAlignment="1">
      <alignment horizontal="left" wrapText="1"/>
    </xf>
    <xf numFmtId="4" fontId="5" fillId="0" borderId="1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right" vertical="center" wrapText="1"/>
    </xf>
    <xf numFmtId="0" fontId="3" fillId="0" borderId="2" xfId="1" applyFont="1" applyBorder="1"/>
    <xf numFmtId="0" fontId="8" fillId="0" borderId="0" xfId="1" applyFont="1" applyBorder="1" applyProtection="1">
      <protection locked="0"/>
    </xf>
    <xf numFmtId="0" fontId="9" fillId="0" borderId="0" xfId="1" applyFont="1" applyBorder="1" applyAlignment="1"/>
    <xf numFmtId="0" fontId="10" fillId="0" borderId="0" xfId="1" applyFont="1" applyBorder="1" applyAlignment="1"/>
    <xf numFmtId="0" fontId="3" fillId="0" borderId="0" xfId="1" applyFont="1" applyBorder="1" applyAlignment="1">
      <alignment horizontal="center"/>
    </xf>
    <xf numFmtId="0" fontId="8" fillId="0" borderId="0" xfId="1" applyFont="1" applyBorder="1"/>
    <xf numFmtId="0" fontId="11" fillId="0" borderId="0" xfId="1" applyFont="1" applyBorder="1" applyAlignment="1" applyProtection="1">
      <alignment horizontal="center" wrapText="1"/>
      <protection locked="0"/>
    </xf>
    <xf numFmtId="0" fontId="11" fillId="0" borderId="0" xfId="1" applyFont="1" applyBorder="1" applyAlignment="1" applyProtection="1">
      <alignment horizontal="center"/>
      <protection locked="0"/>
    </xf>
    <xf numFmtId="0" fontId="11" fillId="0" borderId="0" xfId="1" applyFont="1" applyBorder="1" applyAlignment="1" applyProtection="1">
      <alignment horizontal="center"/>
      <protection locked="0"/>
    </xf>
    <xf numFmtId="0" fontId="8" fillId="0" borderId="0" xfId="1" applyFont="1" applyBorder="1" applyAlignment="1">
      <alignment horizontal="center"/>
    </xf>
    <xf numFmtId="14" fontId="8" fillId="0" borderId="0" xfId="1" applyNumberFormat="1" applyFont="1" applyBorder="1"/>
    <xf numFmtId="0" fontId="8" fillId="0" borderId="4" xfId="1" applyFont="1" applyBorder="1" applyAlignment="1" applyProtection="1">
      <alignment horizontal="center" vertical="center"/>
      <protection locked="0"/>
    </xf>
    <xf numFmtId="0" fontId="12" fillId="0" borderId="4" xfId="1" applyFont="1" applyBorder="1" applyAlignment="1" applyProtection="1">
      <alignment horizontal="center" vertical="center" wrapText="1"/>
      <protection locked="0"/>
    </xf>
    <xf numFmtId="0" fontId="8" fillId="0" borderId="5" xfId="1" applyFont="1" applyBorder="1" applyAlignment="1" applyProtection="1">
      <alignment horizontal="center" vertical="center" wrapText="1"/>
      <protection locked="0"/>
    </xf>
    <xf numFmtId="0" fontId="8" fillId="0" borderId="6" xfId="1" applyFont="1" applyBorder="1" applyAlignment="1" applyProtection="1">
      <alignment horizontal="center" vertical="center" wrapText="1"/>
      <protection locked="0"/>
    </xf>
    <xf numFmtId="0" fontId="8" fillId="4" borderId="7" xfId="1" applyFont="1" applyFill="1" applyBorder="1" applyAlignment="1" applyProtection="1">
      <alignment horizontal="center" vertical="center"/>
      <protection locked="0"/>
    </xf>
    <xf numFmtId="0" fontId="8" fillId="4" borderId="8" xfId="1" applyFont="1" applyFill="1" applyBorder="1" applyAlignment="1" applyProtection="1">
      <alignment horizontal="center" vertical="center"/>
      <protection locked="0"/>
    </xf>
    <xf numFmtId="0" fontId="8" fillId="4" borderId="9" xfId="1" applyFont="1" applyFill="1" applyBorder="1" applyAlignment="1" applyProtection="1">
      <alignment horizontal="center" vertical="center"/>
      <protection locked="0"/>
    </xf>
    <xf numFmtId="0" fontId="8" fillId="0" borderId="7" xfId="1" applyFont="1" applyBorder="1" applyAlignment="1" applyProtection="1">
      <alignment horizontal="center" vertical="center" wrapText="1"/>
      <protection locked="0"/>
    </xf>
    <xf numFmtId="0" fontId="8" fillId="0" borderId="8" xfId="1" applyFont="1" applyBorder="1" applyAlignment="1" applyProtection="1">
      <alignment horizontal="center" vertical="center" wrapText="1"/>
      <protection locked="0"/>
    </xf>
    <xf numFmtId="0" fontId="8" fillId="0" borderId="9" xfId="1" applyFont="1" applyBorder="1" applyAlignment="1" applyProtection="1">
      <alignment horizontal="center" vertical="center" wrapText="1"/>
      <protection locked="0"/>
    </xf>
    <xf numFmtId="0" fontId="8" fillId="0" borderId="7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/>
    </xf>
    <xf numFmtId="0" fontId="8" fillId="0" borderId="10" xfId="1" applyFont="1" applyBorder="1" applyAlignment="1" applyProtection="1">
      <alignment horizontal="center" vertical="center"/>
      <protection locked="0"/>
    </xf>
    <xf numFmtId="0" fontId="12" fillId="0" borderId="10" xfId="1" applyFont="1" applyBorder="1" applyAlignment="1" applyProtection="1">
      <alignment horizontal="center" vertical="center" wrapText="1"/>
      <protection locked="0"/>
    </xf>
    <xf numFmtId="0" fontId="8" fillId="0" borderId="11" xfId="1" applyFont="1" applyBorder="1" applyAlignment="1" applyProtection="1">
      <alignment horizontal="center" vertical="center" wrapText="1"/>
      <protection locked="0"/>
    </xf>
    <xf numFmtId="0" fontId="8" fillId="0" borderId="12" xfId="1" applyFont="1" applyBorder="1" applyAlignment="1" applyProtection="1">
      <alignment horizontal="center" vertical="center" wrapText="1"/>
      <protection locked="0"/>
    </xf>
    <xf numFmtId="0" fontId="8" fillId="4" borderId="13" xfId="1" applyFont="1" applyFill="1" applyBorder="1" applyAlignment="1">
      <alignment horizontal="center" vertical="center" wrapText="1"/>
    </xf>
    <xf numFmtId="0" fontId="8" fillId="4" borderId="0" xfId="1" applyFont="1" applyFill="1" applyBorder="1" applyAlignment="1" applyProtection="1">
      <alignment horizontal="center" vertical="center" wrapText="1"/>
      <protection locked="0"/>
    </xf>
    <xf numFmtId="0" fontId="8" fillId="4" borderId="4" xfId="1" applyFont="1" applyFill="1" applyBorder="1" applyAlignment="1" applyProtection="1">
      <alignment horizontal="center" vertical="center" wrapText="1"/>
      <protection locked="0"/>
    </xf>
    <xf numFmtId="0" fontId="8" fillId="0" borderId="13" xfId="1" applyFont="1" applyBorder="1" applyAlignment="1">
      <alignment horizontal="center" vertical="center" wrapText="1"/>
    </xf>
    <xf numFmtId="0" fontId="8" fillId="0" borderId="0" xfId="1" applyFont="1" applyBorder="1" applyAlignment="1" applyProtection="1">
      <alignment horizontal="center" vertical="center" wrapText="1"/>
      <protection locked="0"/>
    </xf>
    <xf numFmtId="0" fontId="8" fillId="0" borderId="4" xfId="1" applyFont="1" applyBorder="1" applyAlignment="1" applyProtection="1">
      <alignment horizontal="center" vertical="center" wrapText="1"/>
      <protection locked="0"/>
    </xf>
    <xf numFmtId="1" fontId="8" fillId="0" borderId="7" xfId="1" applyNumberFormat="1" applyFont="1" applyBorder="1" applyAlignment="1" applyProtection="1">
      <alignment horizontal="center" vertical="center" wrapText="1"/>
      <protection locked="0"/>
    </xf>
    <xf numFmtId="1" fontId="9" fillId="0" borderId="14" xfId="1" applyNumberFormat="1" applyFont="1" applyBorder="1" applyAlignment="1">
      <alignment horizontal="center" vertical="center" wrapText="1"/>
    </xf>
    <xf numFmtId="1" fontId="10" fillId="0" borderId="7" xfId="1" applyNumberFormat="1" applyFont="1" applyBorder="1" applyAlignment="1">
      <alignment horizontal="center" vertical="top" wrapText="1"/>
    </xf>
    <xf numFmtId="1" fontId="10" fillId="0" borderId="9" xfId="1" applyNumberFormat="1" applyFont="1" applyBorder="1" applyAlignment="1">
      <alignment horizontal="center" vertical="top" wrapText="1"/>
    </xf>
    <xf numFmtId="1" fontId="10" fillId="4" borderId="13" xfId="1" applyNumberFormat="1" applyFont="1" applyFill="1" applyBorder="1" applyAlignment="1">
      <alignment horizontal="center" vertical="top" wrapText="1"/>
    </xf>
    <xf numFmtId="1" fontId="10" fillId="4" borderId="6" xfId="1" applyNumberFormat="1" applyFont="1" applyFill="1" applyBorder="1" applyAlignment="1">
      <alignment horizontal="center" vertical="center" wrapText="1"/>
    </xf>
    <xf numFmtId="1" fontId="10" fillId="4" borderId="9" xfId="1" applyNumberFormat="1" applyFont="1" applyFill="1" applyBorder="1" applyAlignment="1">
      <alignment horizontal="center" vertical="center" wrapText="1"/>
    </xf>
    <xf numFmtId="1" fontId="10" fillId="4" borderId="15" xfId="1" applyNumberFormat="1" applyFont="1" applyFill="1" applyBorder="1" applyAlignment="1">
      <alignment horizontal="center" vertical="center" wrapText="1"/>
    </xf>
    <xf numFmtId="1" fontId="10" fillId="4" borderId="14" xfId="1" applyNumberFormat="1" applyFont="1" applyFill="1" applyBorder="1" applyAlignment="1">
      <alignment horizontal="center" vertical="center" wrapText="1"/>
    </xf>
    <xf numFmtId="1" fontId="10" fillId="0" borderId="15" xfId="1" applyNumberFormat="1" applyFont="1" applyBorder="1" applyAlignment="1">
      <alignment horizontal="center" vertical="center" wrapText="1"/>
    </xf>
    <xf numFmtId="1" fontId="10" fillId="0" borderId="9" xfId="1" applyNumberFormat="1" applyFont="1" applyBorder="1" applyAlignment="1">
      <alignment horizontal="center" vertical="center" wrapText="1"/>
    </xf>
    <xf numFmtId="1" fontId="10" fillId="0" borderId="8" xfId="1" applyNumberFormat="1" applyFont="1" applyBorder="1" applyAlignment="1">
      <alignment horizontal="center" vertical="center" wrapText="1"/>
    </xf>
    <xf numFmtId="1" fontId="10" fillId="0" borderId="16" xfId="1" applyNumberFormat="1" applyFont="1" applyBorder="1" applyAlignment="1">
      <alignment horizontal="center" vertical="center" wrapText="1"/>
    </xf>
    <xf numFmtId="1" fontId="13" fillId="0" borderId="0" xfId="1" applyNumberFormat="1" applyFont="1"/>
    <xf numFmtId="0" fontId="8" fillId="0" borderId="4" xfId="1" applyFont="1" applyBorder="1" applyAlignment="1" applyProtection="1">
      <alignment horizontal="center" vertical="center" wrapText="1"/>
      <protection locked="0"/>
    </xf>
    <xf numFmtId="0" fontId="6" fillId="0" borderId="17" xfId="1" applyFont="1" applyBorder="1" applyAlignment="1">
      <alignment horizontal="left" vertical="top" wrapText="1" indent="1"/>
    </xf>
    <xf numFmtId="164" fontId="6" fillId="4" borderId="18" xfId="1" applyNumberFormat="1" applyFont="1" applyFill="1" applyBorder="1" applyAlignment="1">
      <alignment horizontal="center" vertical="center" wrapText="1"/>
    </xf>
    <xf numFmtId="164" fontId="6" fillId="4" borderId="19" xfId="1" applyNumberFormat="1" applyFont="1" applyFill="1" applyBorder="1" applyAlignment="1">
      <alignment horizontal="center" vertical="center" wrapText="1"/>
    </xf>
    <xf numFmtId="165" fontId="6" fillId="4" borderId="20" xfId="1" applyNumberFormat="1" applyFont="1" applyFill="1" applyBorder="1" applyAlignment="1" applyProtection="1">
      <alignment horizontal="center" vertical="center" wrapText="1"/>
    </xf>
    <xf numFmtId="164" fontId="6" fillId="4" borderId="18" xfId="1" applyNumberFormat="1" applyFont="1" applyFill="1" applyBorder="1" applyAlignment="1" applyProtection="1">
      <alignment horizontal="center" vertical="center" wrapText="1"/>
    </xf>
    <xf numFmtId="164" fontId="6" fillId="4" borderId="19" xfId="1" applyNumberFormat="1" applyFont="1" applyFill="1" applyBorder="1" applyAlignment="1" applyProtection="1">
      <alignment horizontal="center" vertical="center" wrapText="1"/>
    </xf>
    <xf numFmtId="165" fontId="6" fillId="4" borderId="21" xfId="1" applyNumberFormat="1" applyFont="1" applyFill="1" applyBorder="1" applyAlignment="1" applyProtection="1">
      <alignment horizontal="center" vertical="center" wrapText="1"/>
    </xf>
    <xf numFmtId="164" fontId="6" fillId="0" borderId="18" xfId="1" applyNumberFormat="1" applyFont="1" applyFill="1" applyBorder="1" applyAlignment="1" applyProtection="1">
      <alignment horizontal="center" vertical="center" wrapText="1"/>
      <protection locked="0"/>
    </xf>
    <xf numFmtId="164" fontId="6" fillId="0" borderId="22" xfId="1" applyNumberFormat="1" applyFont="1" applyFill="1" applyBorder="1" applyAlignment="1" applyProtection="1">
      <alignment horizontal="center" vertical="center" wrapText="1"/>
      <protection locked="0"/>
    </xf>
    <xf numFmtId="165" fontId="6" fillId="0" borderId="23" xfId="1" applyNumberFormat="1" applyFont="1" applyFill="1" applyBorder="1" applyAlignment="1" applyProtection="1">
      <alignment horizontal="center" vertical="center" wrapText="1"/>
    </xf>
    <xf numFmtId="166" fontId="6" fillId="0" borderId="18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22" xfId="1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1" applyFont="1"/>
    <xf numFmtId="0" fontId="8" fillId="0" borderId="24" xfId="1" applyFont="1" applyBorder="1" applyAlignment="1" applyProtection="1">
      <alignment horizontal="center" vertical="center" wrapText="1"/>
      <protection locked="0"/>
    </xf>
    <xf numFmtId="0" fontId="6" fillId="0" borderId="25" xfId="1" applyFont="1" applyBorder="1" applyAlignment="1">
      <alignment horizontal="left" vertical="center" wrapText="1" indent="1"/>
    </xf>
    <xf numFmtId="0" fontId="6" fillId="0" borderId="26" xfId="1" applyFont="1" applyBorder="1" applyAlignment="1">
      <alignment horizontal="left" vertical="top" wrapText="1" indent="1"/>
    </xf>
    <xf numFmtId="164" fontId="6" fillId="4" borderId="27" xfId="1" applyNumberFormat="1" applyFont="1" applyFill="1" applyBorder="1" applyAlignment="1">
      <alignment horizontal="center" vertical="center" wrapText="1"/>
    </xf>
    <xf numFmtId="164" fontId="6" fillId="4" borderId="28" xfId="1" applyNumberFormat="1" applyFont="1" applyFill="1" applyBorder="1" applyAlignment="1">
      <alignment horizontal="center" vertical="center" wrapText="1"/>
    </xf>
    <xf numFmtId="164" fontId="6" fillId="4" borderId="27" xfId="1" applyNumberFormat="1" applyFont="1" applyFill="1" applyBorder="1" applyAlignment="1" applyProtection="1">
      <alignment horizontal="center" vertical="center" wrapText="1"/>
    </xf>
    <xf numFmtId="164" fontId="6" fillId="4" borderId="28" xfId="1" applyNumberFormat="1" applyFont="1" applyFill="1" applyBorder="1" applyAlignment="1" applyProtection="1">
      <alignment horizontal="center" vertical="center" wrapText="1"/>
    </xf>
    <xf numFmtId="164" fontId="6" fillId="0" borderId="29" xfId="1" applyNumberFormat="1" applyFont="1" applyFill="1" applyBorder="1" applyAlignment="1" applyProtection="1">
      <alignment horizontal="center" vertical="center" wrapText="1"/>
      <protection locked="0"/>
    </xf>
    <xf numFmtId="164" fontId="6" fillId="0" borderId="30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29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30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3" xfId="1" applyFont="1" applyBorder="1" applyAlignment="1">
      <alignment horizontal="left" vertical="top" wrapText="1" indent="1"/>
    </xf>
    <xf numFmtId="0" fontId="14" fillId="0" borderId="2" xfId="1" applyFont="1" applyBorder="1" applyAlignment="1">
      <alignment horizontal="left" indent="1"/>
    </xf>
    <xf numFmtId="164" fontId="6" fillId="0" borderId="21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21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23" xfId="1" applyFont="1" applyBorder="1" applyAlignment="1">
      <alignment horizontal="left" vertical="center" wrapText="1" indent="1"/>
    </xf>
    <xf numFmtId="0" fontId="8" fillId="0" borderId="10" xfId="1" applyFont="1" applyBorder="1" applyAlignment="1" applyProtection="1">
      <alignment horizontal="center" vertical="center" wrapText="1"/>
      <protection locked="0"/>
    </xf>
    <xf numFmtId="0" fontId="6" fillId="0" borderId="31" xfId="1" applyFont="1" applyBorder="1" applyAlignment="1">
      <alignment horizontal="center" vertical="top" wrapText="1"/>
    </xf>
    <xf numFmtId="164" fontId="6" fillId="4" borderId="32" xfId="1" applyNumberFormat="1" applyFont="1" applyFill="1" applyBorder="1" applyAlignment="1">
      <alignment horizontal="center" vertical="center" wrapText="1"/>
    </xf>
    <xf numFmtId="164" fontId="6" fillId="4" borderId="33" xfId="1" applyNumberFormat="1" applyFont="1" applyFill="1" applyBorder="1" applyAlignment="1">
      <alignment horizontal="center" vertical="center" wrapText="1"/>
    </xf>
    <xf numFmtId="164" fontId="6" fillId="4" borderId="32" xfId="1" applyNumberFormat="1" applyFont="1" applyFill="1" applyBorder="1" applyAlignment="1" applyProtection="1">
      <alignment horizontal="center" vertical="center" wrapText="1"/>
    </xf>
    <xf numFmtId="164" fontId="6" fillId="4" borderId="33" xfId="1" applyNumberFormat="1" applyFont="1" applyFill="1" applyBorder="1" applyAlignment="1" applyProtection="1">
      <alignment horizontal="center" vertical="center" wrapText="1"/>
    </xf>
    <xf numFmtId="164" fontId="6" fillId="0" borderId="34" xfId="1" applyNumberFormat="1" applyFont="1" applyFill="1" applyBorder="1" applyAlignment="1" applyProtection="1">
      <alignment horizontal="center" vertical="center" wrapText="1"/>
      <protection locked="0"/>
    </xf>
    <xf numFmtId="164" fontId="6" fillId="0" borderId="35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34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35" xfId="1" applyNumberFormat="1" applyFont="1" applyFill="1" applyBorder="1" applyAlignment="1" applyProtection="1">
      <alignment horizontal="center" vertical="center" wrapText="1"/>
      <protection locked="0"/>
    </xf>
    <xf numFmtId="0" fontId="8" fillId="5" borderId="7" xfId="1" applyFont="1" applyFill="1" applyBorder="1" applyAlignment="1" applyProtection="1">
      <alignment horizontal="center" vertical="top" wrapText="1"/>
      <protection locked="0"/>
    </xf>
    <xf numFmtId="0" fontId="2" fillId="5" borderId="8" xfId="1" applyFont="1" applyFill="1" applyBorder="1" applyAlignment="1">
      <alignment horizontal="center" vertical="top" wrapText="1"/>
    </xf>
    <xf numFmtId="164" fontId="2" fillId="5" borderId="15" xfId="1" applyNumberFormat="1" applyFont="1" applyFill="1" applyBorder="1" applyAlignment="1">
      <alignment horizontal="center" vertical="center" wrapText="1"/>
    </xf>
    <xf numFmtId="164" fontId="2" fillId="5" borderId="9" xfId="1" applyNumberFormat="1" applyFont="1" applyFill="1" applyBorder="1" applyAlignment="1">
      <alignment horizontal="center" vertical="center" wrapText="1"/>
    </xf>
    <xf numFmtId="165" fontId="2" fillId="5" borderId="9" xfId="1" applyNumberFormat="1" applyFont="1" applyFill="1" applyBorder="1" applyAlignment="1">
      <alignment horizontal="center" vertical="center" wrapText="1"/>
    </xf>
    <xf numFmtId="164" fontId="2" fillId="5" borderId="15" xfId="1" applyNumberFormat="1" applyFont="1" applyFill="1" applyBorder="1" applyAlignment="1" applyProtection="1">
      <alignment horizontal="center" vertical="center" wrapText="1"/>
    </xf>
    <xf numFmtId="164" fontId="2" fillId="5" borderId="8" xfId="1" applyNumberFormat="1" applyFont="1" applyFill="1" applyBorder="1" applyAlignment="1" applyProtection="1">
      <alignment horizontal="center" vertical="center" wrapText="1"/>
    </xf>
    <xf numFmtId="4" fontId="2" fillId="5" borderId="14" xfId="1" applyNumberFormat="1" applyFont="1" applyFill="1" applyBorder="1" applyAlignment="1" applyProtection="1">
      <alignment horizontal="center" vertical="center" wrapText="1"/>
    </xf>
    <xf numFmtId="164" fontId="2" fillId="5" borderId="36" xfId="1" applyNumberFormat="1" applyFont="1" applyFill="1" applyBorder="1" applyAlignment="1" applyProtection="1">
      <alignment horizontal="center" vertical="center" wrapText="1"/>
    </xf>
    <xf numFmtId="164" fontId="2" fillId="5" borderId="9" xfId="1" applyNumberFormat="1" applyFont="1" applyFill="1" applyBorder="1" applyAlignment="1" applyProtection="1">
      <alignment horizontal="center" vertical="center" wrapText="1"/>
    </xf>
    <xf numFmtId="165" fontId="2" fillId="5" borderId="9" xfId="1" applyNumberFormat="1" applyFont="1" applyFill="1" applyBorder="1" applyAlignment="1" applyProtection="1">
      <alignment horizontal="center" vertical="center" wrapText="1"/>
    </xf>
    <xf numFmtId="166" fontId="2" fillId="5" borderId="9" xfId="1" applyNumberFormat="1" applyFont="1" applyFill="1" applyBorder="1" applyAlignment="1" applyProtection="1">
      <alignment horizontal="center" vertical="center" wrapText="1"/>
    </xf>
    <xf numFmtId="0" fontId="6" fillId="0" borderId="37" xfId="1" applyFont="1" applyBorder="1" applyAlignment="1">
      <alignment horizontal="left" vertical="center" wrapText="1" indent="1"/>
    </xf>
    <xf numFmtId="0" fontId="6" fillId="0" borderId="22" xfId="1" applyFont="1" applyBorder="1" applyAlignment="1">
      <alignment horizontal="left" vertical="top" wrapText="1" indent="1"/>
    </xf>
    <xf numFmtId="165" fontId="6" fillId="4" borderId="23" xfId="1" applyNumberFormat="1" applyFont="1" applyFill="1" applyBorder="1" applyAlignment="1" applyProtection="1">
      <alignment horizontal="center" vertical="center" wrapText="1"/>
    </xf>
    <xf numFmtId="0" fontId="6" fillId="0" borderId="30" xfId="1" applyFont="1" applyBorder="1" applyAlignment="1">
      <alignment horizontal="left" vertical="top" wrapText="1" indent="1"/>
    </xf>
    <xf numFmtId="0" fontId="6" fillId="0" borderId="35" xfId="1" applyFont="1" applyBorder="1" applyAlignment="1">
      <alignment horizontal="center" vertical="top" wrapText="1"/>
    </xf>
    <xf numFmtId="0" fontId="2" fillId="5" borderId="9" xfId="1" applyFont="1" applyFill="1" applyBorder="1" applyAlignment="1">
      <alignment horizontal="center" vertical="top" wrapText="1"/>
    </xf>
    <xf numFmtId="166" fontId="2" fillId="5" borderId="15" xfId="1" applyNumberFormat="1" applyFont="1" applyFill="1" applyBorder="1" applyAlignment="1" applyProtection="1">
      <alignment horizontal="center" vertical="center" wrapText="1"/>
    </xf>
    <xf numFmtId="0" fontId="13" fillId="0" borderId="0" xfId="1" applyFont="1" applyAlignment="1">
      <alignment horizontal="center"/>
    </xf>
    <xf numFmtId="0" fontId="8" fillId="0" borderId="0" xfId="1" applyFont="1" applyProtection="1">
      <protection locked="0"/>
    </xf>
    <xf numFmtId="0" fontId="15" fillId="0" borderId="0" xfId="1" applyFont="1" applyAlignment="1">
      <alignment horizontal="center"/>
    </xf>
  </cellXfs>
  <cellStyles count="2">
    <cellStyle name="Обычный" xfId="0" builtinId="0"/>
    <cellStyle name="Обычный 2" xfId="1" xr:uid="{5EACFE53-242D-44F4-A690-CB27CCF3CDC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84C434-EF9D-4AD0-8682-B1250D20FDA1}">
  <sheetPr codeName="Лист1">
    <pageSetUpPr fitToPage="1"/>
  </sheetPr>
  <dimension ref="A1:BM27"/>
  <sheetViews>
    <sheetView tabSelected="1" zoomScale="78" zoomScaleNormal="78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A9" sqref="A9:A26"/>
    </sheetView>
  </sheetViews>
  <sheetFormatPr defaultColWidth="9.140625" defaultRowHeight="15.75" x14ac:dyDescent="0.25"/>
  <cols>
    <col min="1" max="1" width="13.5703125" style="141" customWidth="1"/>
    <col min="2" max="2" width="10.140625" style="142" customWidth="1"/>
    <col min="3" max="3" width="16" style="140" customWidth="1"/>
    <col min="4" max="4" width="22.85546875" style="94" customWidth="1"/>
    <col min="5" max="5" width="24.7109375" style="94" customWidth="1"/>
    <col min="6" max="6" width="23.7109375" style="140" customWidth="1"/>
    <col min="7" max="7" width="22.28515625" style="140" customWidth="1"/>
    <col min="8" max="8" width="25.28515625" style="140" customWidth="1"/>
    <col min="9" max="9" width="23" style="140" customWidth="1"/>
    <col min="10" max="10" width="21.5703125" style="140" customWidth="1"/>
    <col min="11" max="11" width="21.5703125" style="94" customWidth="1"/>
    <col min="12" max="13" width="21.140625" style="140" customWidth="1"/>
    <col min="14" max="14" width="21.5703125" style="94" customWidth="1"/>
    <col min="15" max="16" width="21.140625" style="140" customWidth="1"/>
    <col min="17" max="17" width="21.5703125" style="94" hidden="1" customWidth="1"/>
    <col min="18" max="19" width="21.140625" style="140" hidden="1" customWidth="1"/>
    <col min="20" max="20" width="21.5703125" style="94" hidden="1" customWidth="1"/>
    <col min="21" max="22" width="21.140625" style="140" hidden="1" customWidth="1"/>
    <col min="23" max="23" width="21.5703125" style="94" hidden="1" customWidth="1"/>
    <col min="24" max="25" width="21.140625" style="140" hidden="1" customWidth="1"/>
    <col min="26" max="26" width="21.5703125" style="94" customWidth="1"/>
    <col min="27" max="28" width="21.140625" style="140" customWidth="1"/>
    <col min="29" max="29" width="21.5703125" style="94" customWidth="1"/>
    <col min="30" max="31" width="21.140625" style="140" customWidth="1"/>
    <col min="32" max="32" width="18.140625" style="94" customWidth="1"/>
    <col min="33" max="34" width="17.85546875" style="140" customWidth="1"/>
    <col min="35" max="35" width="20.5703125" style="140" customWidth="1"/>
    <col min="36" max="37" width="22.7109375" style="140" customWidth="1"/>
    <col min="38" max="38" width="21.140625" style="94" customWidth="1"/>
    <col min="39" max="40" width="20.85546875" style="140" customWidth="1"/>
    <col min="41" max="41" width="21.5703125" style="94" hidden="1" customWidth="1"/>
    <col min="42" max="43" width="21.140625" style="140" hidden="1" customWidth="1"/>
    <col min="44" max="44" width="21.5703125" style="94" hidden="1" customWidth="1"/>
    <col min="45" max="46" width="21.140625" style="140" hidden="1" customWidth="1"/>
    <col min="47" max="47" width="21.5703125" style="94" hidden="1" customWidth="1"/>
    <col min="48" max="49" width="21.140625" style="140" hidden="1" customWidth="1"/>
    <col min="50" max="50" width="21.5703125" style="94" hidden="1" customWidth="1"/>
    <col min="51" max="52" width="21.140625" style="140" hidden="1" customWidth="1"/>
    <col min="53" max="53" width="22" style="94" hidden="1" customWidth="1"/>
    <col min="54" max="54" width="20" style="140" hidden="1" customWidth="1"/>
    <col min="55" max="55" width="18.28515625" style="140" hidden="1" customWidth="1"/>
    <col min="56" max="56" width="22" style="94" hidden="1" customWidth="1"/>
    <col min="57" max="57" width="20" style="140" hidden="1" customWidth="1"/>
    <col min="58" max="58" width="18.28515625" style="140" hidden="1" customWidth="1"/>
    <col min="59" max="60" width="18.140625" style="140" customWidth="1"/>
    <col min="61" max="61" width="14.28515625" style="94" customWidth="1"/>
    <col min="62" max="64" width="18.140625" style="140" customWidth="1"/>
    <col min="65" max="66" width="14.28515625" style="94" customWidth="1"/>
    <col min="67" max="16384" width="9.140625" style="94"/>
  </cols>
  <sheetData>
    <row r="1" spans="1:65" s="38" customFormat="1" ht="15" customHeight="1" x14ac:dyDescent="0.3">
      <c r="A1" s="34"/>
      <c r="B1" s="35"/>
      <c r="C1" s="36"/>
      <c r="D1" s="36"/>
      <c r="E1" s="36"/>
      <c r="F1" s="36"/>
      <c r="G1" s="36"/>
      <c r="H1" s="36"/>
      <c r="I1" s="37"/>
      <c r="J1" s="37"/>
      <c r="L1" s="36"/>
      <c r="M1" s="36"/>
      <c r="O1" s="36"/>
      <c r="P1" s="36"/>
      <c r="R1" s="36"/>
      <c r="S1" s="36"/>
      <c r="U1" s="36"/>
      <c r="V1" s="36"/>
      <c r="X1" s="36"/>
      <c r="Y1" s="36"/>
      <c r="AA1" s="36"/>
      <c r="AB1" s="36"/>
      <c r="AD1" s="36"/>
      <c r="AE1" s="36"/>
      <c r="AG1" s="36"/>
      <c r="AH1" s="36"/>
      <c r="AI1" s="36"/>
      <c r="AJ1" s="37"/>
      <c r="AK1" s="37"/>
      <c r="AM1" s="36"/>
      <c r="AN1" s="36"/>
      <c r="AP1" s="36"/>
      <c r="AQ1" s="36"/>
      <c r="AS1" s="36"/>
      <c r="AT1" s="36"/>
      <c r="AV1" s="36"/>
      <c r="AW1" s="36"/>
      <c r="AY1" s="36"/>
      <c r="AZ1" s="36"/>
      <c r="BB1" s="36"/>
      <c r="BC1" s="36"/>
      <c r="BE1" s="36"/>
      <c r="BF1" s="36"/>
      <c r="BG1" s="36"/>
      <c r="BH1" s="37"/>
      <c r="BJ1" s="36"/>
      <c r="BK1" s="36"/>
      <c r="BL1" s="37"/>
    </row>
    <row r="2" spans="1:65" s="38" customFormat="1" ht="12.75" customHeight="1" x14ac:dyDescent="0.35">
      <c r="A2" s="34"/>
      <c r="B2" s="39" t="s">
        <v>43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</row>
    <row r="3" spans="1:65" s="38" customFormat="1" ht="38.25" customHeight="1" x14ac:dyDescent="0.35">
      <c r="A3" s="34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</row>
    <row r="4" spans="1:65" s="38" customFormat="1" ht="25.5" customHeight="1" x14ac:dyDescent="0.35">
      <c r="A4" s="34"/>
      <c r="B4" s="40" t="s">
        <v>44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</row>
    <row r="5" spans="1:65" s="38" customFormat="1" ht="18.75" customHeight="1" thickBot="1" x14ac:dyDescent="0.3">
      <c r="A5" s="34"/>
      <c r="B5" s="42"/>
      <c r="C5" s="42"/>
      <c r="D5" s="42"/>
      <c r="E5" s="42"/>
      <c r="F5" s="42"/>
      <c r="G5" s="42"/>
      <c r="H5" s="42"/>
      <c r="I5" s="42"/>
      <c r="J5" s="42"/>
      <c r="K5" s="42"/>
      <c r="L5" s="43">
        <v>45016</v>
      </c>
      <c r="N5" s="42"/>
      <c r="Q5" s="42"/>
      <c r="T5" s="42"/>
      <c r="W5" s="42"/>
      <c r="Z5" s="42"/>
      <c r="AC5" s="42"/>
      <c r="AF5" s="42"/>
      <c r="AI5" s="42"/>
      <c r="AJ5" s="42"/>
      <c r="AK5" s="42"/>
      <c r="AL5" s="42"/>
      <c r="AO5" s="42"/>
      <c r="AR5" s="42"/>
      <c r="AU5" s="42"/>
      <c r="AX5" s="42"/>
      <c r="BA5" s="42"/>
      <c r="BD5" s="42"/>
      <c r="BG5" s="42"/>
      <c r="BH5" s="42"/>
      <c r="BI5" s="42"/>
      <c r="BK5" s="42"/>
      <c r="BL5" s="42"/>
      <c r="BM5" s="42"/>
    </row>
    <row r="6" spans="1:65" s="38" customFormat="1" ht="52.5" customHeight="1" thickBot="1" x14ac:dyDescent="0.3">
      <c r="A6" s="44" t="s">
        <v>45</v>
      </c>
      <c r="B6" s="45" t="s">
        <v>46</v>
      </c>
      <c r="C6" s="46" t="s">
        <v>47</v>
      </c>
      <c r="D6" s="47"/>
      <c r="E6" s="48" t="s">
        <v>48</v>
      </c>
      <c r="F6" s="49"/>
      <c r="G6" s="50"/>
      <c r="H6" s="48" t="s">
        <v>49</v>
      </c>
      <c r="I6" s="49"/>
      <c r="J6" s="50"/>
      <c r="K6" s="51" t="s">
        <v>50</v>
      </c>
      <c r="L6" s="52"/>
      <c r="M6" s="53"/>
      <c r="N6" s="51" t="s">
        <v>51</v>
      </c>
      <c r="O6" s="52"/>
      <c r="P6" s="53"/>
      <c r="Q6" s="51" t="s">
        <v>52</v>
      </c>
      <c r="R6" s="52"/>
      <c r="S6" s="53"/>
      <c r="T6" s="51" t="s">
        <v>53</v>
      </c>
      <c r="U6" s="52"/>
      <c r="V6" s="53"/>
      <c r="W6" s="51" t="s">
        <v>54</v>
      </c>
      <c r="X6" s="52"/>
      <c r="Y6" s="53"/>
      <c r="Z6" s="51" t="s">
        <v>55</v>
      </c>
      <c r="AA6" s="52"/>
      <c r="AB6" s="53"/>
      <c r="AC6" s="51" t="s">
        <v>56</v>
      </c>
      <c r="AD6" s="52"/>
      <c r="AE6" s="53"/>
      <c r="AF6" s="51" t="s">
        <v>57</v>
      </c>
      <c r="AG6" s="52"/>
      <c r="AH6" s="53"/>
      <c r="AI6" s="52" t="s">
        <v>58</v>
      </c>
      <c r="AJ6" s="52"/>
      <c r="AK6" s="53"/>
      <c r="AL6" s="51" t="s">
        <v>59</v>
      </c>
      <c r="AM6" s="52"/>
      <c r="AN6" s="53"/>
      <c r="AO6" s="51" t="s">
        <v>60</v>
      </c>
      <c r="AP6" s="52"/>
      <c r="AQ6" s="53"/>
      <c r="AR6" s="51" t="s">
        <v>61</v>
      </c>
      <c r="AS6" s="52"/>
      <c r="AT6" s="53"/>
      <c r="AU6" s="51" t="s">
        <v>62</v>
      </c>
      <c r="AV6" s="52"/>
      <c r="AW6" s="53"/>
      <c r="AX6" s="51" t="s">
        <v>63</v>
      </c>
      <c r="AY6" s="52"/>
      <c r="AZ6" s="53"/>
      <c r="BA6" s="54" t="s">
        <v>64</v>
      </c>
      <c r="BB6" s="55"/>
      <c r="BC6" s="56"/>
      <c r="BD6" s="54" t="s">
        <v>65</v>
      </c>
      <c r="BE6" s="55"/>
      <c r="BF6" s="56"/>
    </row>
    <row r="7" spans="1:65" s="38" customFormat="1" ht="49.5" customHeight="1" thickBot="1" x14ac:dyDescent="0.3">
      <c r="A7" s="57"/>
      <c r="B7" s="58"/>
      <c r="C7" s="59"/>
      <c r="D7" s="60"/>
      <c r="E7" s="61" t="s">
        <v>66</v>
      </c>
      <c r="F7" s="62" t="s">
        <v>67</v>
      </c>
      <c r="G7" s="63" t="s">
        <v>68</v>
      </c>
      <c r="H7" s="61" t="s">
        <v>66</v>
      </c>
      <c r="I7" s="62" t="s">
        <v>67</v>
      </c>
      <c r="J7" s="63" t="s">
        <v>68</v>
      </c>
      <c r="K7" s="64" t="s">
        <v>66</v>
      </c>
      <c r="L7" s="65" t="s">
        <v>67</v>
      </c>
      <c r="M7" s="66" t="s">
        <v>68</v>
      </c>
      <c r="N7" s="64" t="s">
        <v>66</v>
      </c>
      <c r="O7" s="65" t="s">
        <v>67</v>
      </c>
      <c r="P7" s="66" t="s">
        <v>68</v>
      </c>
      <c r="Q7" s="64" t="s">
        <v>66</v>
      </c>
      <c r="R7" s="65" t="s">
        <v>67</v>
      </c>
      <c r="S7" s="66" t="s">
        <v>68</v>
      </c>
      <c r="T7" s="64" t="s">
        <v>66</v>
      </c>
      <c r="U7" s="65" t="s">
        <v>67</v>
      </c>
      <c r="V7" s="66" t="s">
        <v>68</v>
      </c>
      <c r="W7" s="64" t="s">
        <v>66</v>
      </c>
      <c r="X7" s="65" t="s">
        <v>67</v>
      </c>
      <c r="Y7" s="66" t="s">
        <v>68</v>
      </c>
      <c r="Z7" s="64" t="s">
        <v>66</v>
      </c>
      <c r="AA7" s="65" t="s">
        <v>67</v>
      </c>
      <c r="AB7" s="66" t="s">
        <v>68</v>
      </c>
      <c r="AC7" s="64" t="s">
        <v>66</v>
      </c>
      <c r="AD7" s="65" t="s">
        <v>67</v>
      </c>
      <c r="AE7" s="66" t="s">
        <v>68</v>
      </c>
      <c r="AF7" s="64" t="s">
        <v>66</v>
      </c>
      <c r="AG7" s="65" t="s">
        <v>67</v>
      </c>
      <c r="AH7" s="66" t="s">
        <v>68</v>
      </c>
      <c r="AI7" s="64" t="s">
        <v>66</v>
      </c>
      <c r="AJ7" s="65" t="s">
        <v>67</v>
      </c>
      <c r="AK7" s="66" t="s">
        <v>68</v>
      </c>
      <c r="AL7" s="64" t="s">
        <v>66</v>
      </c>
      <c r="AM7" s="65" t="s">
        <v>67</v>
      </c>
      <c r="AN7" s="66" t="s">
        <v>68</v>
      </c>
      <c r="AO7" s="64" t="s">
        <v>66</v>
      </c>
      <c r="AP7" s="65" t="s">
        <v>67</v>
      </c>
      <c r="AQ7" s="66" t="s">
        <v>68</v>
      </c>
      <c r="AR7" s="64" t="s">
        <v>66</v>
      </c>
      <c r="AS7" s="65" t="s">
        <v>67</v>
      </c>
      <c r="AT7" s="66" t="s">
        <v>68</v>
      </c>
      <c r="AU7" s="64" t="s">
        <v>66</v>
      </c>
      <c r="AV7" s="65" t="s">
        <v>67</v>
      </c>
      <c r="AW7" s="66" t="s">
        <v>68</v>
      </c>
      <c r="AX7" s="64" t="s">
        <v>66</v>
      </c>
      <c r="AY7" s="65" t="s">
        <v>67</v>
      </c>
      <c r="AZ7" s="66" t="s">
        <v>68</v>
      </c>
      <c r="BA7" s="64" t="s">
        <v>66</v>
      </c>
      <c r="BB7" s="65" t="s">
        <v>67</v>
      </c>
      <c r="BC7" s="66" t="s">
        <v>68</v>
      </c>
      <c r="BD7" s="64" t="s">
        <v>66</v>
      </c>
      <c r="BE7" s="65" t="s">
        <v>67</v>
      </c>
      <c r="BF7" s="66" t="s">
        <v>68</v>
      </c>
    </row>
    <row r="8" spans="1:65" s="80" customFormat="1" ht="16.5" thickBot="1" x14ac:dyDescent="0.25">
      <c r="A8" s="67">
        <v>1</v>
      </c>
      <c r="B8" s="68">
        <v>2</v>
      </c>
      <c r="C8" s="69">
        <v>3</v>
      </c>
      <c r="D8" s="70"/>
      <c r="E8" s="71">
        <v>4</v>
      </c>
      <c r="F8" s="72">
        <v>5</v>
      </c>
      <c r="G8" s="73">
        <v>6</v>
      </c>
      <c r="H8" s="74">
        <v>7</v>
      </c>
      <c r="I8" s="73">
        <v>8</v>
      </c>
      <c r="J8" s="75">
        <v>9</v>
      </c>
      <c r="K8" s="76">
        <v>10</v>
      </c>
      <c r="L8" s="77">
        <v>9</v>
      </c>
      <c r="M8" s="77">
        <v>9</v>
      </c>
      <c r="N8" s="76">
        <v>10</v>
      </c>
      <c r="O8" s="77">
        <v>9</v>
      </c>
      <c r="P8" s="77">
        <v>9</v>
      </c>
      <c r="Q8" s="76">
        <v>10</v>
      </c>
      <c r="R8" s="77">
        <v>9</v>
      </c>
      <c r="S8" s="77">
        <v>9</v>
      </c>
      <c r="T8" s="76">
        <v>10</v>
      </c>
      <c r="U8" s="77">
        <v>9</v>
      </c>
      <c r="V8" s="77">
        <v>9</v>
      </c>
      <c r="W8" s="76">
        <v>10</v>
      </c>
      <c r="X8" s="77">
        <v>9</v>
      </c>
      <c r="Y8" s="77">
        <v>9</v>
      </c>
      <c r="Z8" s="76">
        <v>10</v>
      </c>
      <c r="AA8" s="77">
        <v>9</v>
      </c>
      <c r="AB8" s="77">
        <v>9</v>
      </c>
      <c r="AC8" s="76">
        <v>10</v>
      </c>
      <c r="AD8" s="77">
        <v>9</v>
      </c>
      <c r="AE8" s="77">
        <v>9</v>
      </c>
      <c r="AF8" s="76">
        <v>10</v>
      </c>
      <c r="AG8" s="77">
        <v>11</v>
      </c>
      <c r="AH8" s="77">
        <v>12</v>
      </c>
      <c r="AI8" s="78">
        <v>13</v>
      </c>
      <c r="AJ8" s="79">
        <v>14</v>
      </c>
      <c r="AK8" s="79">
        <v>15</v>
      </c>
      <c r="AL8" s="78">
        <v>16</v>
      </c>
      <c r="AM8" s="79">
        <v>17</v>
      </c>
      <c r="AN8" s="79">
        <v>18</v>
      </c>
      <c r="AO8" s="76">
        <v>10</v>
      </c>
      <c r="AP8" s="77">
        <v>9</v>
      </c>
      <c r="AQ8" s="77">
        <v>9</v>
      </c>
      <c r="AR8" s="76">
        <v>10</v>
      </c>
      <c r="AS8" s="77">
        <v>9</v>
      </c>
      <c r="AT8" s="77">
        <v>9</v>
      </c>
      <c r="AU8" s="76">
        <v>10</v>
      </c>
      <c r="AV8" s="77">
        <v>9</v>
      </c>
      <c r="AW8" s="77">
        <v>9</v>
      </c>
      <c r="AX8" s="76">
        <v>10</v>
      </c>
      <c r="AY8" s="77">
        <v>9</v>
      </c>
      <c r="AZ8" s="77">
        <v>9</v>
      </c>
      <c r="BA8" s="78">
        <v>19</v>
      </c>
      <c r="BB8" s="79">
        <v>20</v>
      </c>
      <c r="BC8" s="79">
        <v>21</v>
      </c>
      <c r="BD8" s="78">
        <v>19</v>
      </c>
      <c r="BE8" s="79">
        <v>20</v>
      </c>
      <c r="BF8" s="79">
        <v>21</v>
      </c>
    </row>
    <row r="9" spans="1:65" ht="18.75" customHeight="1" x14ac:dyDescent="0.2">
      <c r="A9" s="81" t="s">
        <v>86</v>
      </c>
      <c r="B9" s="133">
        <v>2111</v>
      </c>
      <c r="C9" s="82" t="s">
        <v>69</v>
      </c>
      <c r="D9" s="134"/>
      <c r="E9" s="83">
        <f>H9+AF9+AI9+AL9+AO9+AR9+AU9+AX9+BA9+BD9</f>
        <v>9421490</v>
      </c>
      <c r="F9" s="84">
        <f>I9+AG9+AJ9+AM9+AP9+AS9+AV9+AY9+BB9+BE9</f>
        <v>2161510.31</v>
      </c>
      <c r="G9" s="135">
        <f>E9-F9</f>
        <v>7259979.6899999995</v>
      </c>
      <c r="H9" s="86">
        <f>K9+N9+Q9+T9+W9+Z9+AC9</f>
        <v>9421490</v>
      </c>
      <c r="I9" s="87">
        <f>L9+O9+R9+U9+X9+AA9+AD9</f>
        <v>2161510.31</v>
      </c>
      <c r="J9" s="88">
        <f>H9-I9</f>
        <v>7259979.6899999995</v>
      </c>
      <c r="K9" s="89">
        <f>1857300+118000</f>
        <v>1975300</v>
      </c>
      <c r="L9" s="90">
        <v>476240.48</v>
      </c>
      <c r="M9" s="91">
        <f>K9-L9</f>
        <v>1499059.52</v>
      </c>
      <c r="N9" s="89">
        <v>7434810</v>
      </c>
      <c r="O9" s="90">
        <v>1681492.87</v>
      </c>
      <c r="P9" s="91">
        <f>N9-O9</f>
        <v>5753317.1299999999</v>
      </c>
      <c r="Q9" s="89">
        <v>0</v>
      </c>
      <c r="R9" s="90">
        <v>0</v>
      </c>
      <c r="S9" s="91">
        <f>Q9-R9</f>
        <v>0</v>
      </c>
      <c r="T9" s="92">
        <v>0</v>
      </c>
      <c r="U9" s="93">
        <v>0</v>
      </c>
      <c r="V9" s="91">
        <f>T9-U9</f>
        <v>0</v>
      </c>
      <c r="W9" s="92">
        <v>0</v>
      </c>
      <c r="X9" s="93">
        <v>0</v>
      </c>
      <c r="Y9" s="91">
        <f>W9-X9</f>
        <v>0</v>
      </c>
      <c r="Z9" s="89">
        <v>11380</v>
      </c>
      <c r="AA9" s="90">
        <v>3776.96</v>
      </c>
      <c r="AB9" s="91">
        <f>Z9-AA9</f>
        <v>7603.04</v>
      </c>
      <c r="AC9" s="89">
        <v>0</v>
      </c>
      <c r="AD9" s="90">
        <v>0</v>
      </c>
      <c r="AE9" s="91">
        <f>AC9-AD9</f>
        <v>0</v>
      </c>
      <c r="AF9" s="89">
        <v>0</v>
      </c>
      <c r="AG9" s="90">
        <v>0</v>
      </c>
      <c r="AH9" s="91">
        <f>AF9-AG9</f>
        <v>0</v>
      </c>
      <c r="AI9" s="89">
        <v>0</v>
      </c>
      <c r="AJ9" s="90">
        <v>0</v>
      </c>
      <c r="AK9" s="91">
        <f>AI9-AJ9</f>
        <v>0</v>
      </c>
      <c r="AL9" s="89">
        <v>0</v>
      </c>
      <c r="AM9" s="90">
        <v>0</v>
      </c>
      <c r="AN9" s="91">
        <f>AL9-AM9</f>
        <v>0</v>
      </c>
      <c r="AO9" s="89">
        <v>0</v>
      </c>
      <c r="AP9" s="90">
        <v>0</v>
      </c>
      <c r="AQ9" s="91">
        <f>AO9-AP9</f>
        <v>0</v>
      </c>
      <c r="AR9" s="89">
        <v>0</v>
      </c>
      <c r="AS9" s="90">
        <v>0</v>
      </c>
      <c r="AT9" s="91">
        <f>AR9-AS9</f>
        <v>0</v>
      </c>
      <c r="AU9" s="89">
        <v>0</v>
      </c>
      <c r="AV9" s="90">
        <v>0</v>
      </c>
      <c r="AW9" s="91">
        <f>AU9-AV9</f>
        <v>0</v>
      </c>
      <c r="AX9" s="89">
        <v>0</v>
      </c>
      <c r="AY9" s="90">
        <v>0</v>
      </c>
      <c r="AZ9" s="91">
        <f>AX9-AY9</f>
        <v>0</v>
      </c>
      <c r="BA9" s="89">
        <v>0</v>
      </c>
      <c r="BB9" s="90">
        <v>0</v>
      </c>
      <c r="BC9" s="91">
        <f>BA9-BB9</f>
        <v>0</v>
      </c>
      <c r="BD9" s="89">
        <v>0</v>
      </c>
      <c r="BE9" s="90">
        <v>0</v>
      </c>
      <c r="BF9" s="91">
        <f>BD9-BE9</f>
        <v>0</v>
      </c>
      <c r="BG9" s="94"/>
      <c r="BH9" s="94"/>
      <c r="BJ9" s="94"/>
      <c r="BK9" s="94"/>
      <c r="BL9" s="94"/>
    </row>
    <row r="10" spans="1:65" ht="18.75" customHeight="1" x14ac:dyDescent="0.2">
      <c r="A10" s="95"/>
      <c r="B10" s="96">
        <v>2120</v>
      </c>
      <c r="C10" s="97" t="s">
        <v>70</v>
      </c>
      <c r="D10" s="136"/>
      <c r="E10" s="98">
        <f t="shared" ref="E10:F26" si="0">H10+AF10+AI10+AL10+AO10+AR10+AU10+AX10+BA10+BD10</f>
        <v>2065124</v>
      </c>
      <c r="F10" s="99">
        <f t="shared" si="0"/>
        <v>465517.24999999994</v>
      </c>
      <c r="G10" s="135">
        <f>E10-F10</f>
        <v>1599606.75</v>
      </c>
      <c r="H10" s="100">
        <f t="shared" ref="H10:I26" si="1">K10+N10+Q10+T10+W10+Z10+AC10</f>
        <v>2065124</v>
      </c>
      <c r="I10" s="101">
        <f t="shared" si="1"/>
        <v>465517.24999999994</v>
      </c>
      <c r="J10" s="88">
        <f>H10-I10</f>
        <v>1599606.75</v>
      </c>
      <c r="K10" s="102">
        <f>408600+25800</f>
        <v>434400</v>
      </c>
      <c r="L10" s="103">
        <v>98827.65</v>
      </c>
      <c r="M10" s="91">
        <f>K10-L10</f>
        <v>335572.35</v>
      </c>
      <c r="N10" s="102">
        <v>1628220</v>
      </c>
      <c r="O10" s="103">
        <v>365858.67</v>
      </c>
      <c r="P10" s="91">
        <f>N10-O10</f>
        <v>1262361.33</v>
      </c>
      <c r="Q10" s="102">
        <v>0</v>
      </c>
      <c r="R10" s="103">
        <v>0</v>
      </c>
      <c r="S10" s="91">
        <f>Q10-R10</f>
        <v>0</v>
      </c>
      <c r="T10" s="104">
        <v>0</v>
      </c>
      <c r="U10" s="105">
        <v>0</v>
      </c>
      <c r="V10" s="91">
        <f>T10-U10</f>
        <v>0</v>
      </c>
      <c r="W10" s="104">
        <v>0</v>
      </c>
      <c r="X10" s="105">
        <v>0</v>
      </c>
      <c r="Y10" s="91">
        <f>W10-X10</f>
        <v>0</v>
      </c>
      <c r="Z10" s="102">
        <v>2504</v>
      </c>
      <c r="AA10" s="103">
        <v>830.93</v>
      </c>
      <c r="AB10" s="91">
        <f>Z10-AA10</f>
        <v>1673.0700000000002</v>
      </c>
      <c r="AC10" s="102">
        <v>0</v>
      </c>
      <c r="AD10" s="103">
        <v>0</v>
      </c>
      <c r="AE10" s="91">
        <f>AC10-AD10</f>
        <v>0</v>
      </c>
      <c r="AF10" s="102">
        <v>0</v>
      </c>
      <c r="AG10" s="103">
        <v>0</v>
      </c>
      <c r="AH10" s="91">
        <f>AF10-AG10</f>
        <v>0</v>
      </c>
      <c r="AI10" s="102">
        <v>0</v>
      </c>
      <c r="AJ10" s="103">
        <v>0</v>
      </c>
      <c r="AK10" s="91">
        <f>AI10-AJ10</f>
        <v>0</v>
      </c>
      <c r="AL10" s="102">
        <v>0</v>
      </c>
      <c r="AM10" s="103">
        <v>0</v>
      </c>
      <c r="AN10" s="91">
        <f>AL10-AM10</f>
        <v>0</v>
      </c>
      <c r="AO10" s="102">
        <v>0</v>
      </c>
      <c r="AP10" s="103">
        <v>0</v>
      </c>
      <c r="AQ10" s="91">
        <f>AO10-AP10</f>
        <v>0</v>
      </c>
      <c r="AR10" s="102">
        <v>0</v>
      </c>
      <c r="AS10" s="103">
        <v>0</v>
      </c>
      <c r="AT10" s="91">
        <f>AR10-AS10</f>
        <v>0</v>
      </c>
      <c r="AU10" s="102">
        <v>0</v>
      </c>
      <c r="AV10" s="103">
        <v>0</v>
      </c>
      <c r="AW10" s="91">
        <f>AU10-AV10</f>
        <v>0</v>
      </c>
      <c r="AX10" s="102">
        <v>0</v>
      </c>
      <c r="AY10" s="103">
        <v>0</v>
      </c>
      <c r="AZ10" s="91">
        <f>AX10-AY10</f>
        <v>0</v>
      </c>
      <c r="BA10" s="102">
        <v>0</v>
      </c>
      <c r="BB10" s="103">
        <v>0</v>
      </c>
      <c r="BC10" s="91">
        <f>BA10-BB10</f>
        <v>0</v>
      </c>
      <c r="BD10" s="102">
        <v>0</v>
      </c>
      <c r="BE10" s="103">
        <v>0</v>
      </c>
      <c r="BF10" s="91">
        <f>BD10-BE10</f>
        <v>0</v>
      </c>
      <c r="BG10" s="94"/>
      <c r="BH10" s="94"/>
      <c r="BJ10" s="94"/>
      <c r="BK10" s="94"/>
      <c r="BL10" s="94"/>
    </row>
    <row r="11" spans="1:65" ht="18.75" customHeight="1" x14ac:dyDescent="0.2">
      <c r="A11" s="95"/>
      <c r="B11" s="96">
        <v>2210</v>
      </c>
      <c r="C11" s="97" t="s">
        <v>2</v>
      </c>
      <c r="D11" s="136"/>
      <c r="E11" s="98">
        <f t="shared" si="0"/>
        <v>91097</v>
      </c>
      <c r="F11" s="99">
        <f t="shared" si="0"/>
        <v>43924.240000000005</v>
      </c>
      <c r="G11" s="135">
        <f t="shared" ref="G11:G26" si="2">E11-F11</f>
        <v>47172.759999999995</v>
      </c>
      <c r="H11" s="100">
        <f t="shared" si="1"/>
        <v>78647</v>
      </c>
      <c r="I11" s="101">
        <f t="shared" si="1"/>
        <v>37477.9</v>
      </c>
      <c r="J11" s="88">
        <f t="shared" ref="J11:J26" si="3">H11-I11</f>
        <v>41169.1</v>
      </c>
      <c r="K11" s="102">
        <v>74600</v>
      </c>
      <c r="L11" s="103">
        <v>33430.9</v>
      </c>
      <c r="M11" s="91">
        <f t="shared" ref="M11:M26" si="4">K11-L11</f>
        <v>41169.1</v>
      </c>
      <c r="N11" s="102">
        <v>0</v>
      </c>
      <c r="O11" s="103">
        <v>0</v>
      </c>
      <c r="P11" s="91">
        <f t="shared" ref="P11:P26" si="5">N11-O11</f>
        <v>0</v>
      </c>
      <c r="Q11" s="102">
        <v>0</v>
      </c>
      <c r="R11" s="103">
        <v>0</v>
      </c>
      <c r="S11" s="91">
        <f t="shared" ref="S11:S26" si="6">Q11-R11</f>
        <v>0</v>
      </c>
      <c r="T11" s="104">
        <v>0</v>
      </c>
      <c r="U11" s="105">
        <v>0</v>
      </c>
      <c r="V11" s="91">
        <f t="shared" ref="V11:V26" si="7">T11-U11</f>
        <v>0</v>
      </c>
      <c r="W11" s="104">
        <v>0</v>
      </c>
      <c r="X11" s="105">
        <v>0</v>
      </c>
      <c r="Y11" s="91">
        <f t="shared" ref="Y11:Y26" si="8">W11-X11</f>
        <v>0</v>
      </c>
      <c r="Z11" s="102">
        <v>0</v>
      </c>
      <c r="AA11" s="103">
        <v>0</v>
      </c>
      <c r="AB11" s="91">
        <f t="shared" ref="AB11:AB26" si="9">Z11-AA11</f>
        <v>0</v>
      </c>
      <c r="AC11" s="102">
        <v>4047</v>
      </c>
      <c r="AD11" s="103">
        <v>4047</v>
      </c>
      <c r="AE11" s="91">
        <f t="shared" ref="AE11:AE26" si="10">AC11-AD11</f>
        <v>0</v>
      </c>
      <c r="AF11" s="102">
        <v>6000</v>
      </c>
      <c r="AG11" s="103">
        <v>0</v>
      </c>
      <c r="AH11" s="91">
        <f t="shared" ref="AH11:AH26" si="11">AF11-AG11</f>
        <v>6000</v>
      </c>
      <c r="AI11" s="102">
        <v>6450</v>
      </c>
      <c r="AJ11" s="103">
        <v>6446.34</v>
      </c>
      <c r="AK11" s="91">
        <f t="shared" ref="AK11:AK26" si="12">AI11-AJ11</f>
        <v>3.6599999999998545</v>
      </c>
      <c r="AL11" s="102">
        <v>0</v>
      </c>
      <c r="AM11" s="103">
        <v>0</v>
      </c>
      <c r="AN11" s="91">
        <f t="shared" ref="AN11:AN26" si="13">AL11-AM11</f>
        <v>0</v>
      </c>
      <c r="AO11" s="102">
        <v>0</v>
      </c>
      <c r="AP11" s="103">
        <v>0</v>
      </c>
      <c r="AQ11" s="91">
        <f t="shared" ref="AQ11:AQ26" si="14">AO11-AP11</f>
        <v>0</v>
      </c>
      <c r="AR11" s="102">
        <v>0</v>
      </c>
      <c r="AS11" s="103">
        <v>0</v>
      </c>
      <c r="AT11" s="91">
        <f t="shared" ref="AT11:AT26" si="15">AR11-AS11</f>
        <v>0</v>
      </c>
      <c r="AU11" s="102">
        <v>0</v>
      </c>
      <c r="AV11" s="103">
        <v>0</v>
      </c>
      <c r="AW11" s="91">
        <f t="shared" ref="AW11:AW26" si="16">AU11-AV11</f>
        <v>0</v>
      </c>
      <c r="AX11" s="102">
        <v>0</v>
      </c>
      <c r="AY11" s="103">
        <v>0</v>
      </c>
      <c r="AZ11" s="91">
        <f t="shared" ref="AZ11:AZ26" si="17">AX11-AY11</f>
        <v>0</v>
      </c>
      <c r="BA11" s="102">
        <v>0</v>
      </c>
      <c r="BB11" s="103">
        <v>0</v>
      </c>
      <c r="BC11" s="91">
        <f t="shared" ref="BC11:BC26" si="18">BA11-BB11</f>
        <v>0</v>
      </c>
      <c r="BD11" s="102">
        <v>0</v>
      </c>
      <c r="BE11" s="103">
        <v>0</v>
      </c>
      <c r="BF11" s="91">
        <f t="shared" ref="BF11:BF26" si="19">BD11-BE11</f>
        <v>0</v>
      </c>
      <c r="BG11" s="94"/>
      <c r="BH11" s="94"/>
      <c r="BJ11" s="94"/>
      <c r="BK11" s="94"/>
      <c r="BL11" s="94"/>
    </row>
    <row r="12" spans="1:65" ht="18.75" customHeight="1" x14ac:dyDescent="0.2">
      <c r="A12" s="95"/>
      <c r="B12" s="96">
        <v>2220</v>
      </c>
      <c r="C12" s="106" t="s">
        <v>71</v>
      </c>
      <c r="D12" s="107"/>
      <c r="E12" s="98">
        <f t="shared" si="0"/>
        <v>3900</v>
      </c>
      <c r="F12" s="99">
        <f t="shared" si="0"/>
        <v>0</v>
      </c>
      <c r="G12" s="85">
        <f t="shared" si="2"/>
        <v>3900</v>
      </c>
      <c r="H12" s="100">
        <f t="shared" si="1"/>
        <v>3900</v>
      </c>
      <c r="I12" s="101">
        <f t="shared" si="1"/>
        <v>0</v>
      </c>
      <c r="J12" s="88">
        <f t="shared" si="3"/>
        <v>3900</v>
      </c>
      <c r="K12" s="102">
        <v>3900</v>
      </c>
      <c r="L12" s="108">
        <v>0</v>
      </c>
      <c r="M12" s="91">
        <f t="shared" si="4"/>
        <v>3900</v>
      </c>
      <c r="N12" s="102">
        <v>0</v>
      </c>
      <c r="O12" s="108">
        <v>0</v>
      </c>
      <c r="P12" s="91">
        <f t="shared" si="5"/>
        <v>0</v>
      </c>
      <c r="Q12" s="102">
        <v>0</v>
      </c>
      <c r="R12" s="108">
        <v>0</v>
      </c>
      <c r="S12" s="91">
        <f t="shared" si="6"/>
        <v>0</v>
      </c>
      <c r="T12" s="104">
        <v>0</v>
      </c>
      <c r="U12" s="109">
        <v>0</v>
      </c>
      <c r="V12" s="91">
        <f t="shared" si="7"/>
        <v>0</v>
      </c>
      <c r="W12" s="104">
        <v>0</v>
      </c>
      <c r="X12" s="109">
        <v>0</v>
      </c>
      <c r="Y12" s="91">
        <f t="shared" si="8"/>
        <v>0</v>
      </c>
      <c r="Z12" s="102">
        <v>0</v>
      </c>
      <c r="AA12" s="108">
        <v>0</v>
      </c>
      <c r="AB12" s="91">
        <f t="shared" si="9"/>
        <v>0</v>
      </c>
      <c r="AC12" s="102">
        <v>0</v>
      </c>
      <c r="AD12" s="108">
        <v>0</v>
      </c>
      <c r="AE12" s="91">
        <f t="shared" si="10"/>
        <v>0</v>
      </c>
      <c r="AF12" s="102">
        <v>0</v>
      </c>
      <c r="AG12" s="108">
        <v>0</v>
      </c>
      <c r="AH12" s="91">
        <f t="shared" si="11"/>
        <v>0</v>
      </c>
      <c r="AI12" s="102">
        <v>0</v>
      </c>
      <c r="AJ12" s="108">
        <v>0</v>
      </c>
      <c r="AK12" s="91">
        <f t="shared" si="12"/>
        <v>0</v>
      </c>
      <c r="AL12" s="102">
        <v>0</v>
      </c>
      <c r="AM12" s="108">
        <v>0</v>
      </c>
      <c r="AN12" s="91">
        <f t="shared" si="13"/>
        <v>0</v>
      </c>
      <c r="AO12" s="102">
        <v>0</v>
      </c>
      <c r="AP12" s="108">
        <v>0</v>
      </c>
      <c r="AQ12" s="91">
        <f t="shared" si="14"/>
        <v>0</v>
      </c>
      <c r="AR12" s="102">
        <v>0</v>
      </c>
      <c r="AS12" s="108">
        <v>0</v>
      </c>
      <c r="AT12" s="91">
        <f t="shared" si="15"/>
        <v>0</v>
      </c>
      <c r="AU12" s="102">
        <v>0</v>
      </c>
      <c r="AV12" s="108">
        <v>0</v>
      </c>
      <c r="AW12" s="91">
        <f t="shared" si="16"/>
        <v>0</v>
      </c>
      <c r="AX12" s="102">
        <v>0</v>
      </c>
      <c r="AY12" s="108">
        <v>0</v>
      </c>
      <c r="AZ12" s="91">
        <f t="shared" si="17"/>
        <v>0</v>
      </c>
      <c r="BA12" s="102">
        <v>0</v>
      </c>
      <c r="BB12" s="108">
        <v>0</v>
      </c>
      <c r="BC12" s="91">
        <f t="shared" si="18"/>
        <v>0</v>
      </c>
      <c r="BD12" s="102">
        <v>0</v>
      </c>
      <c r="BE12" s="108">
        <v>0</v>
      </c>
      <c r="BF12" s="91">
        <f t="shared" si="19"/>
        <v>0</v>
      </c>
      <c r="BG12" s="94"/>
      <c r="BH12" s="94"/>
      <c r="BJ12" s="94"/>
      <c r="BK12" s="94"/>
      <c r="BL12" s="94"/>
    </row>
    <row r="13" spans="1:65" ht="18.75" customHeight="1" x14ac:dyDescent="0.2">
      <c r="A13" s="95"/>
      <c r="B13" s="96">
        <v>2230</v>
      </c>
      <c r="C13" s="97" t="s">
        <v>72</v>
      </c>
      <c r="D13" s="136"/>
      <c r="E13" s="98">
        <f t="shared" si="0"/>
        <v>425920</v>
      </c>
      <c r="F13" s="99">
        <f t="shared" si="0"/>
        <v>155600</v>
      </c>
      <c r="G13" s="135">
        <f t="shared" si="2"/>
        <v>270320</v>
      </c>
      <c r="H13" s="100">
        <f t="shared" si="1"/>
        <v>405040</v>
      </c>
      <c r="I13" s="101">
        <f t="shared" si="1"/>
        <v>155600</v>
      </c>
      <c r="J13" s="88">
        <f t="shared" si="3"/>
        <v>249440</v>
      </c>
      <c r="K13" s="102">
        <v>405040</v>
      </c>
      <c r="L13" s="103">
        <v>155600</v>
      </c>
      <c r="M13" s="91">
        <f t="shared" si="4"/>
        <v>249440</v>
      </c>
      <c r="N13" s="102">
        <v>0</v>
      </c>
      <c r="O13" s="103">
        <v>0</v>
      </c>
      <c r="P13" s="91">
        <f t="shared" si="5"/>
        <v>0</v>
      </c>
      <c r="Q13" s="102">
        <v>0</v>
      </c>
      <c r="R13" s="103">
        <v>0</v>
      </c>
      <c r="S13" s="91">
        <f t="shared" si="6"/>
        <v>0</v>
      </c>
      <c r="T13" s="104">
        <v>0</v>
      </c>
      <c r="U13" s="105">
        <v>0</v>
      </c>
      <c r="V13" s="91">
        <f t="shared" si="7"/>
        <v>0</v>
      </c>
      <c r="W13" s="104">
        <v>0</v>
      </c>
      <c r="X13" s="105">
        <v>0</v>
      </c>
      <c r="Y13" s="91">
        <f t="shared" si="8"/>
        <v>0</v>
      </c>
      <c r="Z13" s="102">
        <v>0</v>
      </c>
      <c r="AA13" s="103">
        <v>0</v>
      </c>
      <c r="AB13" s="91">
        <f t="shared" si="9"/>
        <v>0</v>
      </c>
      <c r="AC13" s="102">
        <v>0</v>
      </c>
      <c r="AD13" s="103">
        <v>0</v>
      </c>
      <c r="AE13" s="91">
        <f t="shared" si="10"/>
        <v>0</v>
      </c>
      <c r="AF13" s="102">
        <v>20880</v>
      </c>
      <c r="AG13" s="103">
        <v>0</v>
      </c>
      <c r="AH13" s="91">
        <f t="shared" si="11"/>
        <v>20880</v>
      </c>
      <c r="AI13" s="102">
        <v>0</v>
      </c>
      <c r="AJ13" s="103">
        <v>0</v>
      </c>
      <c r="AK13" s="91">
        <f t="shared" si="12"/>
        <v>0</v>
      </c>
      <c r="AL13" s="102">
        <v>0</v>
      </c>
      <c r="AM13" s="103">
        <v>0</v>
      </c>
      <c r="AN13" s="91">
        <f t="shared" si="13"/>
        <v>0</v>
      </c>
      <c r="AO13" s="102">
        <v>0</v>
      </c>
      <c r="AP13" s="103">
        <v>0</v>
      </c>
      <c r="AQ13" s="91">
        <f t="shared" si="14"/>
        <v>0</v>
      </c>
      <c r="AR13" s="102">
        <v>0</v>
      </c>
      <c r="AS13" s="103">
        <v>0</v>
      </c>
      <c r="AT13" s="91">
        <f t="shared" si="15"/>
        <v>0</v>
      </c>
      <c r="AU13" s="102">
        <v>0</v>
      </c>
      <c r="AV13" s="103">
        <v>0</v>
      </c>
      <c r="AW13" s="91">
        <f t="shared" si="16"/>
        <v>0</v>
      </c>
      <c r="AX13" s="102">
        <v>0</v>
      </c>
      <c r="AY13" s="103">
        <v>0</v>
      </c>
      <c r="AZ13" s="91">
        <f t="shared" si="17"/>
        <v>0</v>
      </c>
      <c r="BA13" s="102">
        <v>0</v>
      </c>
      <c r="BB13" s="103">
        <v>0</v>
      </c>
      <c r="BC13" s="91">
        <f t="shared" si="18"/>
        <v>0</v>
      </c>
      <c r="BD13" s="102">
        <v>0</v>
      </c>
      <c r="BE13" s="103">
        <v>0</v>
      </c>
      <c r="BF13" s="91">
        <f t="shared" si="19"/>
        <v>0</v>
      </c>
      <c r="BG13" s="94"/>
      <c r="BH13" s="94"/>
      <c r="BJ13" s="94"/>
      <c r="BK13" s="94"/>
      <c r="BL13" s="94"/>
    </row>
    <row r="14" spans="1:65" ht="18.75" customHeight="1" x14ac:dyDescent="0.2">
      <c r="A14" s="95"/>
      <c r="B14" s="96">
        <v>2240</v>
      </c>
      <c r="C14" s="97" t="s">
        <v>21</v>
      </c>
      <c r="D14" s="136"/>
      <c r="E14" s="98">
        <f t="shared" si="0"/>
        <v>312893</v>
      </c>
      <c r="F14" s="99">
        <f t="shared" si="0"/>
        <v>40882.92</v>
      </c>
      <c r="G14" s="135">
        <f t="shared" si="2"/>
        <v>272010.08</v>
      </c>
      <c r="H14" s="100">
        <f t="shared" si="1"/>
        <v>312893</v>
      </c>
      <c r="I14" s="101">
        <f t="shared" si="1"/>
        <v>40882.92</v>
      </c>
      <c r="J14" s="88">
        <f t="shared" si="3"/>
        <v>272010.08</v>
      </c>
      <c r="K14" s="102">
        <f>287700+25193</f>
        <v>312893</v>
      </c>
      <c r="L14" s="103">
        <v>40882.92</v>
      </c>
      <c r="M14" s="91">
        <f t="shared" si="4"/>
        <v>272010.08</v>
      </c>
      <c r="N14" s="102">
        <v>0</v>
      </c>
      <c r="O14" s="103">
        <v>0</v>
      </c>
      <c r="P14" s="91">
        <f t="shared" si="5"/>
        <v>0</v>
      </c>
      <c r="Q14" s="102">
        <v>0</v>
      </c>
      <c r="R14" s="103">
        <v>0</v>
      </c>
      <c r="S14" s="91">
        <f t="shared" si="6"/>
        <v>0</v>
      </c>
      <c r="T14" s="104">
        <v>0</v>
      </c>
      <c r="U14" s="105">
        <v>0</v>
      </c>
      <c r="V14" s="91">
        <f t="shared" si="7"/>
        <v>0</v>
      </c>
      <c r="W14" s="104">
        <v>0</v>
      </c>
      <c r="X14" s="105">
        <v>0</v>
      </c>
      <c r="Y14" s="91">
        <f t="shared" si="8"/>
        <v>0</v>
      </c>
      <c r="Z14" s="102">
        <v>0</v>
      </c>
      <c r="AA14" s="103">
        <v>0</v>
      </c>
      <c r="AB14" s="91">
        <f t="shared" si="9"/>
        <v>0</v>
      </c>
      <c r="AC14" s="102">
        <v>0</v>
      </c>
      <c r="AD14" s="103">
        <v>0</v>
      </c>
      <c r="AE14" s="91">
        <f t="shared" si="10"/>
        <v>0</v>
      </c>
      <c r="AF14" s="102">
        <v>0</v>
      </c>
      <c r="AG14" s="103">
        <v>0</v>
      </c>
      <c r="AH14" s="91">
        <f t="shared" si="11"/>
        <v>0</v>
      </c>
      <c r="AI14" s="102">
        <v>0</v>
      </c>
      <c r="AJ14" s="103">
        <v>0</v>
      </c>
      <c r="AK14" s="91">
        <f t="shared" si="12"/>
        <v>0</v>
      </c>
      <c r="AL14" s="102">
        <v>0</v>
      </c>
      <c r="AM14" s="103">
        <v>0</v>
      </c>
      <c r="AN14" s="91">
        <f t="shared" si="13"/>
        <v>0</v>
      </c>
      <c r="AO14" s="102">
        <v>0</v>
      </c>
      <c r="AP14" s="103">
        <v>0</v>
      </c>
      <c r="AQ14" s="91">
        <f t="shared" si="14"/>
        <v>0</v>
      </c>
      <c r="AR14" s="102">
        <v>0</v>
      </c>
      <c r="AS14" s="103">
        <v>0</v>
      </c>
      <c r="AT14" s="91">
        <f t="shared" si="15"/>
        <v>0</v>
      </c>
      <c r="AU14" s="102">
        <v>0</v>
      </c>
      <c r="AV14" s="103">
        <v>0</v>
      </c>
      <c r="AW14" s="91">
        <f t="shared" si="16"/>
        <v>0</v>
      </c>
      <c r="AX14" s="102">
        <v>0</v>
      </c>
      <c r="AY14" s="103">
        <v>0</v>
      </c>
      <c r="AZ14" s="91">
        <f t="shared" si="17"/>
        <v>0</v>
      </c>
      <c r="BA14" s="102">
        <v>0</v>
      </c>
      <c r="BB14" s="103">
        <v>0</v>
      </c>
      <c r="BC14" s="91">
        <f t="shared" si="18"/>
        <v>0</v>
      </c>
      <c r="BD14" s="102">
        <v>0</v>
      </c>
      <c r="BE14" s="103">
        <v>0</v>
      </c>
      <c r="BF14" s="91">
        <f t="shared" si="19"/>
        <v>0</v>
      </c>
      <c r="BG14" s="94"/>
      <c r="BH14" s="94"/>
      <c r="BJ14" s="94"/>
      <c r="BK14" s="94"/>
      <c r="BL14" s="94"/>
    </row>
    <row r="15" spans="1:65" ht="18.75" customHeight="1" x14ac:dyDescent="0.2">
      <c r="A15" s="95"/>
      <c r="B15" s="96">
        <v>2250</v>
      </c>
      <c r="C15" s="97" t="s">
        <v>73</v>
      </c>
      <c r="D15" s="136"/>
      <c r="E15" s="98">
        <f t="shared" si="0"/>
        <v>18000</v>
      </c>
      <c r="F15" s="99">
        <f t="shared" si="0"/>
        <v>3686.1000000000004</v>
      </c>
      <c r="G15" s="135">
        <f t="shared" si="2"/>
        <v>14313.9</v>
      </c>
      <c r="H15" s="100">
        <f t="shared" si="1"/>
        <v>18000</v>
      </c>
      <c r="I15" s="101">
        <f t="shared" si="1"/>
        <v>3686.1000000000004</v>
      </c>
      <c r="J15" s="88">
        <f t="shared" si="3"/>
        <v>14313.9</v>
      </c>
      <c r="K15" s="102">
        <v>18000</v>
      </c>
      <c r="L15" s="103">
        <v>3686.1000000000004</v>
      </c>
      <c r="M15" s="91">
        <f t="shared" si="4"/>
        <v>14313.9</v>
      </c>
      <c r="N15" s="102">
        <v>0</v>
      </c>
      <c r="O15" s="103">
        <v>0</v>
      </c>
      <c r="P15" s="91">
        <f t="shared" si="5"/>
        <v>0</v>
      </c>
      <c r="Q15" s="102">
        <v>0</v>
      </c>
      <c r="R15" s="103">
        <v>0</v>
      </c>
      <c r="S15" s="91">
        <f t="shared" si="6"/>
        <v>0</v>
      </c>
      <c r="T15" s="104">
        <v>0</v>
      </c>
      <c r="U15" s="105">
        <v>0</v>
      </c>
      <c r="V15" s="91">
        <f t="shared" si="7"/>
        <v>0</v>
      </c>
      <c r="W15" s="104">
        <v>0</v>
      </c>
      <c r="X15" s="105">
        <v>0</v>
      </c>
      <c r="Y15" s="91">
        <f t="shared" si="8"/>
        <v>0</v>
      </c>
      <c r="Z15" s="102">
        <v>0</v>
      </c>
      <c r="AA15" s="103">
        <v>0</v>
      </c>
      <c r="AB15" s="91">
        <f t="shared" si="9"/>
        <v>0</v>
      </c>
      <c r="AC15" s="102">
        <v>0</v>
      </c>
      <c r="AD15" s="103">
        <v>0</v>
      </c>
      <c r="AE15" s="91">
        <f t="shared" si="10"/>
        <v>0</v>
      </c>
      <c r="AF15" s="102">
        <v>0</v>
      </c>
      <c r="AG15" s="103">
        <v>0</v>
      </c>
      <c r="AH15" s="91">
        <f t="shared" si="11"/>
        <v>0</v>
      </c>
      <c r="AI15" s="102">
        <v>0</v>
      </c>
      <c r="AJ15" s="103">
        <v>0</v>
      </c>
      <c r="AK15" s="91">
        <f t="shared" si="12"/>
        <v>0</v>
      </c>
      <c r="AL15" s="102">
        <v>0</v>
      </c>
      <c r="AM15" s="103">
        <v>0</v>
      </c>
      <c r="AN15" s="91">
        <f t="shared" si="13"/>
        <v>0</v>
      </c>
      <c r="AO15" s="102">
        <v>0</v>
      </c>
      <c r="AP15" s="103">
        <v>0</v>
      </c>
      <c r="AQ15" s="91">
        <f t="shared" si="14"/>
        <v>0</v>
      </c>
      <c r="AR15" s="102">
        <v>0</v>
      </c>
      <c r="AS15" s="103">
        <v>0</v>
      </c>
      <c r="AT15" s="91">
        <f t="shared" si="15"/>
        <v>0</v>
      </c>
      <c r="AU15" s="102">
        <v>0</v>
      </c>
      <c r="AV15" s="103">
        <v>0</v>
      </c>
      <c r="AW15" s="91">
        <f t="shared" si="16"/>
        <v>0</v>
      </c>
      <c r="AX15" s="102">
        <v>0</v>
      </c>
      <c r="AY15" s="103">
        <v>0</v>
      </c>
      <c r="AZ15" s="91">
        <f t="shared" si="17"/>
        <v>0</v>
      </c>
      <c r="BA15" s="102">
        <v>0</v>
      </c>
      <c r="BB15" s="103">
        <v>0</v>
      </c>
      <c r="BC15" s="91">
        <f t="shared" si="18"/>
        <v>0</v>
      </c>
      <c r="BD15" s="102">
        <v>0</v>
      </c>
      <c r="BE15" s="103">
        <v>0</v>
      </c>
      <c r="BF15" s="91">
        <f t="shared" si="19"/>
        <v>0</v>
      </c>
      <c r="BG15" s="94"/>
      <c r="BH15" s="94"/>
      <c r="BJ15" s="94"/>
      <c r="BK15" s="94"/>
      <c r="BL15" s="94"/>
    </row>
    <row r="16" spans="1:65" ht="18.75" customHeight="1" x14ac:dyDescent="0.2">
      <c r="A16" s="95"/>
      <c r="B16" s="96">
        <v>2271</v>
      </c>
      <c r="C16" s="97" t="s">
        <v>74</v>
      </c>
      <c r="D16" s="136"/>
      <c r="E16" s="98">
        <f t="shared" si="0"/>
        <v>1672400</v>
      </c>
      <c r="F16" s="99">
        <f t="shared" si="0"/>
        <v>882231.27</v>
      </c>
      <c r="G16" s="135">
        <f t="shared" si="2"/>
        <v>790168.73</v>
      </c>
      <c r="H16" s="100">
        <f t="shared" si="1"/>
        <v>1664400</v>
      </c>
      <c r="I16" s="101">
        <f t="shared" si="1"/>
        <v>882231.27</v>
      </c>
      <c r="J16" s="88">
        <f t="shared" si="3"/>
        <v>782168.73</v>
      </c>
      <c r="K16" s="102">
        <v>1664400</v>
      </c>
      <c r="L16" s="103">
        <v>882231.27</v>
      </c>
      <c r="M16" s="91">
        <f t="shared" si="4"/>
        <v>782168.73</v>
      </c>
      <c r="N16" s="102">
        <v>0</v>
      </c>
      <c r="O16" s="103">
        <v>0</v>
      </c>
      <c r="P16" s="91">
        <f t="shared" si="5"/>
        <v>0</v>
      </c>
      <c r="Q16" s="102">
        <v>0</v>
      </c>
      <c r="R16" s="103">
        <v>0</v>
      </c>
      <c r="S16" s="91">
        <f t="shared" si="6"/>
        <v>0</v>
      </c>
      <c r="T16" s="104">
        <v>0</v>
      </c>
      <c r="U16" s="105">
        <v>0</v>
      </c>
      <c r="V16" s="91">
        <f t="shared" si="7"/>
        <v>0</v>
      </c>
      <c r="W16" s="104">
        <v>0</v>
      </c>
      <c r="X16" s="105">
        <v>0</v>
      </c>
      <c r="Y16" s="91">
        <f t="shared" si="8"/>
        <v>0</v>
      </c>
      <c r="Z16" s="102">
        <v>0</v>
      </c>
      <c r="AA16" s="103">
        <v>0</v>
      </c>
      <c r="AB16" s="91">
        <f t="shared" si="9"/>
        <v>0</v>
      </c>
      <c r="AC16" s="102">
        <v>0</v>
      </c>
      <c r="AD16" s="103">
        <v>0</v>
      </c>
      <c r="AE16" s="91">
        <f t="shared" si="10"/>
        <v>0</v>
      </c>
      <c r="AF16" s="102">
        <v>8000</v>
      </c>
      <c r="AG16" s="103">
        <v>0</v>
      </c>
      <c r="AH16" s="91">
        <f t="shared" si="11"/>
        <v>8000</v>
      </c>
      <c r="AI16" s="102">
        <v>0</v>
      </c>
      <c r="AJ16" s="103">
        <v>0</v>
      </c>
      <c r="AK16" s="91">
        <f t="shared" si="12"/>
        <v>0</v>
      </c>
      <c r="AL16" s="102">
        <v>0</v>
      </c>
      <c r="AM16" s="103">
        <v>0</v>
      </c>
      <c r="AN16" s="91">
        <f t="shared" si="13"/>
        <v>0</v>
      </c>
      <c r="AO16" s="102">
        <v>0</v>
      </c>
      <c r="AP16" s="103">
        <v>0</v>
      </c>
      <c r="AQ16" s="91">
        <f t="shared" si="14"/>
        <v>0</v>
      </c>
      <c r="AR16" s="102">
        <v>0</v>
      </c>
      <c r="AS16" s="103">
        <v>0</v>
      </c>
      <c r="AT16" s="91">
        <f t="shared" si="15"/>
        <v>0</v>
      </c>
      <c r="AU16" s="102">
        <v>0</v>
      </c>
      <c r="AV16" s="103">
        <v>0</v>
      </c>
      <c r="AW16" s="91">
        <f t="shared" si="16"/>
        <v>0</v>
      </c>
      <c r="AX16" s="102">
        <v>0</v>
      </c>
      <c r="AY16" s="103">
        <v>0</v>
      </c>
      <c r="AZ16" s="91">
        <f t="shared" si="17"/>
        <v>0</v>
      </c>
      <c r="BA16" s="102">
        <v>0</v>
      </c>
      <c r="BB16" s="103">
        <v>0</v>
      </c>
      <c r="BC16" s="91">
        <f t="shared" si="18"/>
        <v>0</v>
      </c>
      <c r="BD16" s="102">
        <v>0</v>
      </c>
      <c r="BE16" s="103">
        <v>0</v>
      </c>
      <c r="BF16" s="91">
        <f t="shared" si="19"/>
        <v>0</v>
      </c>
      <c r="BG16" s="94"/>
      <c r="BH16" s="94"/>
      <c r="BJ16" s="94"/>
      <c r="BK16" s="94"/>
      <c r="BL16" s="94"/>
    </row>
    <row r="17" spans="1:64" ht="18.75" customHeight="1" x14ac:dyDescent="0.2">
      <c r="A17" s="95"/>
      <c r="B17" s="96">
        <v>2272</v>
      </c>
      <c r="C17" s="97" t="s">
        <v>75</v>
      </c>
      <c r="D17" s="136"/>
      <c r="E17" s="98">
        <f t="shared" si="0"/>
        <v>24100</v>
      </c>
      <c r="F17" s="99">
        <f t="shared" si="0"/>
        <v>6183.25</v>
      </c>
      <c r="G17" s="135">
        <f t="shared" si="2"/>
        <v>17916.75</v>
      </c>
      <c r="H17" s="100">
        <f t="shared" si="1"/>
        <v>23800</v>
      </c>
      <c r="I17" s="101">
        <f t="shared" si="1"/>
        <v>6183.25</v>
      </c>
      <c r="J17" s="88">
        <f t="shared" si="3"/>
        <v>17616.75</v>
      </c>
      <c r="K17" s="102">
        <v>23800</v>
      </c>
      <c r="L17" s="103">
        <v>6183.25</v>
      </c>
      <c r="M17" s="91">
        <f t="shared" si="4"/>
        <v>17616.75</v>
      </c>
      <c r="N17" s="102">
        <v>0</v>
      </c>
      <c r="O17" s="103">
        <v>0</v>
      </c>
      <c r="P17" s="91">
        <f t="shared" si="5"/>
        <v>0</v>
      </c>
      <c r="Q17" s="102">
        <v>0</v>
      </c>
      <c r="R17" s="103">
        <v>0</v>
      </c>
      <c r="S17" s="91">
        <f t="shared" si="6"/>
        <v>0</v>
      </c>
      <c r="T17" s="104">
        <v>0</v>
      </c>
      <c r="U17" s="105">
        <v>0</v>
      </c>
      <c r="V17" s="91">
        <f t="shared" si="7"/>
        <v>0</v>
      </c>
      <c r="W17" s="104">
        <v>0</v>
      </c>
      <c r="X17" s="105">
        <v>0</v>
      </c>
      <c r="Y17" s="91">
        <f t="shared" si="8"/>
        <v>0</v>
      </c>
      <c r="Z17" s="102">
        <v>0</v>
      </c>
      <c r="AA17" s="103">
        <v>0</v>
      </c>
      <c r="AB17" s="91">
        <f t="shared" si="9"/>
        <v>0</v>
      </c>
      <c r="AC17" s="102">
        <v>0</v>
      </c>
      <c r="AD17" s="103">
        <v>0</v>
      </c>
      <c r="AE17" s="91">
        <f t="shared" si="10"/>
        <v>0</v>
      </c>
      <c r="AF17" s="102">
        <v>300</v>
      </c>
      <c r="AG17" s="103">
        <v>0</v>
      </c>
      <c r="AH17" s="91">
        <f t="shared" si="11"/>
        <v>300</v>
      </c>
      <c r="AI17" s="102">
        <v>0</v>
      </c>
      <c r="AJ17" s="103">
        <v>0</v>
      </c>
      <c r="AK17" s="91">
        <f t="shared" si="12"/>
        <v>0</v>
      </c>
      <c r="AL17" s="102">
        <v>0</v>
      </c>
      <c r="AM17" s="103">
        <v>0</v>
      </c>
      <c r="AN17" s="91">
        <f t="shared" si="13"/>
        <v>0</v>
      </c>
      <c r="AO17" s="102">
        <v>0</v>
      </c>
      <c r="AP17" s="103">
        <v>0</v>
      </c>
      <c r="AQ17" s="91">
        <f t="shared" si="14"/>
        <v>0</v>
      </c>
      <c r="AR17" s="102">
        <v>0</v>
      </c>
      <c r="AS17" s="103">
        <v>0</v>
      </c>
      <c r="AT17" s="91">
        <f t="shared" si="15"/>
        <v>0</v>
      </c>
      <c r="AU17" s="102">
        <v>0</v>
      </c>
      <c r="AV17" s="103">
        <v>0</v>
      </c>
      <c r="AW17" s="91">
        <f t="shared" si="16"/>
        <v>0</v>
      </c>
      <c r="AX17" s="102">
        <v>0</v>
      </c>
      <c r="AY17" s="103">
        <v>0</v>
      </c>
      <c r="AZ17" s="91">
        <f t="shared" si="17"/>
        <v>0</v>
      </c>
      <c r="BA17" s="102">
        <v>0</v>
      </c>
      <c r="BB17" s="103">
        <v>0</v>
      </c>
      <c r="BC17" s="91">
        <f t="shared" si="18"/>
        <v>0</v>
      </c>
      <c r="BD17" s="102">
        <v>0</v>
      </c>
      <c r="BE17" s="103">
        <v>0</v>
      </c>
      <c r="BF17" s="91">
        <f t="shared" si="19"/>
        <v>0</v>
      </c>
      <c r="BG17" s="94"/>
      <c r="BH17" s="94"/>
      <c r="BJ17" s="94"/>
      <c r="BK17" s="94"/>
      <c r="BL17" s="94"/>
    </row>
    <row r="18" spans="1:64" ht="18.75" customHeight="1" x14ac:dyDescent="0.2">
      <c r="A18" s="95"/>
      <c r="B18" s="96">
        <v>2273</v>
      </c>
      <c r="C18" s="97" t="s">
        <v>76</v>
      </c>
      <c r="D18" s="136"/>
      <c r="E18" s="98">
        <f t="shared" si="0"/>
        <v>141630</v>
      </c>
      <c r="F18" s="99">
        <f t="shared" si="0"/>
        <v>20816.73</v>
      </c>
      <c r="G18" s="135">
        <f t="shared" si="2"/>
        <v>120813.27</v>
      </c>
      <c r="H18" s="100">
        <f t="shared" si="1"/>
        <v>141630</v>
      </c>
      <c r="I18" s="101">
        <f t="shared" si="1"/>
        <v>20816.73</v>
      </c>
      <c r="J18" s="88">
        <f t="shared" si="3"/>
        <v>120813.27</v>
      </c>
      <c r="K18" s="102">
        <v>141630</v>
      </c>
      <c r="L18" s="103">
        <f>19816.73+1000</f>
        <v>20816.73</v>
      </c>
      <c r="M18" s="91">
        <f t="shared" si="4"/>
        <v>120813.27</v>
      </c>
      <c r="N18" s="102">
        <v>0</v>
      </c>
      <c r="O18" s="103">
        <v>0</v>
      </c>
      <c r="P18" s="91">
        <f t="shared" si="5"/>
        <v>0</v>
      </c>
      <c r="Q18" s="102">
        <v>0</v>
      </c>
      <c r="R18" s="103">
        <v>0</v>
      </c>
      <c r="S18" s="91">
        <f t="shared" si="6"/>
        <v>0</v>
      </c>
      <c r="T18" s="104">
        <v>0</v>
      </c>
      <c r="U18" s="105">
        <v>0</v>
      </c>
      <c r="V18" s="91">
        <f t="shared" si="7"/>
        <v>0</v>
      </c>
      <c r="W18" s="104">
        <v>0</v>
      </c>
      <c r="X18" s="105">
        <v>0</v>
      </c>
      <c r="Y18" s="91">
        <f t="shared" si="8"/>
        <v>0</v>
      </c>
      <c r="Z18" s="102">
        <v>0</v>
      </c>
      <c r="AA18" s="103">
        <v>0</v>
      </c>
      <c r="AB18" s="91">
        <f t="shared" si="9"/>
        <v>0</v>
      </c>
      <c r="AC18" s="102">
        <v>0</v>
      </c>
      <c r="AD18" s="103">
        <v>0</v>
      </c>
      <c r="AE18" s="91">
        <f t="shared" si="10"/>
        <v>0</v>
      </c>
      <c r="AF18" s="102">
        <v>0</v>
      </c>
      <c r="AG18" s="103">
        <v>0</v>
      </c>
      <c r="AH18" s="91">
        <f t="shared" si="11"/>
        <v>0</v>
      </c>
      <c r="AI18" s="102">
        <v>0</v>
      </c>
      <c r="AJ18" s="103">
        <v>0</v>
      </c>
      <c r="AK18" s="91">
        <f t="shared" si="12"/>
        <v>0</v>
      </c>
      <c r="AL18" s="102">
        <v>0</v>
      </c>
      <c r="AM18" s="103">
        <v>0</v>
      </c>
      <c r="AN18" s="91">
        <f t="shared" si="13"/>
        <v>0</v>
      </c>
      <c r="AO18" s="102">
        <v>0</v>
      </c>
      <c r="AP18" s="103">
        <v>0</v>
      </c>
      <c r="AQ18" s="91">
        <f t="shared" si="14"/>
        <v>0</v>
      </c>
      <c r="AR18" s="102">
        <v>0</v>
      </c>
      <c r="AS18" s="103">
        <v>0</v>
      </c>
      <c r="AT18" s="91">
        <f t="shared" si="15"/>
        <v>0</v>
      </c>
      <c r="AU18" s="102">
        <v>0</v>
      </c>
      <c r="AV18" s="103">
        <v>0</v>
      </c>
      <c r="AW18" s="91">
        <f t="shared" si="16"/>
        <v>0</v>
      </c>
      <c r="AX18" s="102">
        <v>0</v>
      </c>
      <c r="AY18" s="103">
        <v>0</v>
      </c>
      <c r="AZ18" s="91">
        <f t="shared" si="17"/>
        <v>0</v>
      </c>
      <c r="BA18" s="102">
        <v>0</v>
      </c>
      <c r="BB18" s="103">
        <v>0</v>
      </c>
      <c r="BC18" s="91">
        <f t="shared" si="18"/>
        <v>0</v>
      </c>
      <c r="BD18" s="102">
        <v>0</v>
      </c>
      <c r="BE18" s="103">
        <v>0</v>
      </c>
      <c r="BF18" s="91">
        <f t="shared" si="19"/>
        <v>0</v>
      </c>
      <c r="BG18" s="94"/>
      <c r="BH18" s="94"/>
      <c r="BJ18" s="94"/>
      <c r="BK18" s="94"/>
      <c r="BL18" s="94"/>
    </row>
    <row r="19" spans="1:64" ht="18.75" customHeight="1" x14ac:dyDescent="0.2">
      <c r="A19" s="95"/>
      <c r="B19" s="96">
        <v>2274</v>
      </c>
      <c r="C19" s="97" t="s">
        <v>77</v>
      </c>
      <c r="D19" s="136"/>
      <c r="E19" s="98">
        <f t="shared" si="0"/>
        <v>0</v>
      </c>
      <c r="F19" s="99">
        <f t="shared" si="0"/>
        <v>0</v>
      </c>
      <c r="G19" s="135">
        <f t="shared" si="2"/>
        <v>0</v>
      </c>
      <c r="H19" s="100">
        <f t="shared" si="1"/>
        <v>0</v>
      </c>
      <c r="I19" s="101">
        <f t="shared" si="1"/>
        <v>0</v>
      </c>
      <c r="J19" s="88">
        <f t="shared" si="3"/>
        <v>0</v>
      </c>
      <c r="K19" s="102">
        <v>0</v>
      </c>
      <c r="L19" s="103">
        <v>0</v>
      </c>
      <c r="M19" s="91">
        <f t="shared" si="4"/>
        <v>0</v>
      </c>
      <c r="N19" s="102">
        <v>0</v>
      </c>
      <c r="O19" s="103">
        <v>0</v>
      </c>
      <c r="P19" s="91">
        <f t="shared" si="5"/>
        <v>0</v>
      </c>
      <c r="Q19" s="102">
        <v>0</v>
      </c>
      <c r="R19" s="103">
        <v>0</v>
      </c>
      <c r="S19" s="91">
        <f t="shared" si="6"/>
        <v>0</v>
      </c>
      <c r="T19" s="104">
        <v>0</v>
      </c>
      <c r="U19" s="105">
        <v>0</v>
      </c>
      <c r="V19" s="91">
        <f t="shared" si="7"/>
        <v>0</v>
      </c>
      <c r="W19" s="104">
        <v>0</v>
      </c>
      <c r="X19" s="105">
        <v>0</v>
      </c>
      <c r="Y19" s="91">
        <f t="shared" si="8"/>
        <v>0</v>
      </c>
      <c r="Z19" s="102">
        <v>0</v>
      </c>
      <c r="AA19" s="103">
        <v>0</v>
      </c>
      <c r="AB19" s="91">
        <f t="shared" si="9"/>
        <v>0</v>
      </c>
      <c r="AC19" s="102">
        <v>0</v>
      </c>
      <c r="AD19" s="103">
        <v>0</v>
      </c>
      <c r="AE19" s="91">
        <f t="shared" si="10"/>
        <v>0</v>
      </c>
      <c r="AF19" s="102">
        <v>0</v>
      </c>
      <c r="AG19" s="103">
        <v>0</v>
      </c>
      <c r="AH19" s="91">
        <f t="shared" si="11"/>
        <v>0</v>
      </c>
      <c r="AI19" s="102">
        <v>0</v>
      </c>
      <c r="AJ19" s="103">
        <v>0</v>
      </c>
      <c r="AK19" s="91">
        <f t="shared" si="12"/>
        <v>0</v>
      </c>
      <c r="AL19" s="102">
        <v>0</v>
      </c>
      <c r="AM19" s="103">
        <v>0</v>
      </c>
      <c r="AN19" s="91">
        <f t="shared" si="13"/>
        <v>0</v>
      </c>
      <c r="AO19" s="102">
        <v>0</v>
      </c>
      <c r="AP19" s="103">
        <v>0</v>
      </c>
      <c r="AQ19" s="91">
        <f t="shared" si="14"/>
        <v>0</v>
      </c>
      <c r="AR19" s="102">
        <v>0</v>
      </c>
      <c r="AS19" s="103">
        <v>0</v>
      </c>
      <c r="AT19" s="91">
        <f t="shared" si="15"/>
        <v>0</v>
      </c>
      <c r="AU19" s="102">
        <v>0</v>
      </c>
      <c r="AV19" s="103">
        <v>0</v>
      </c>
      <c r="AW19" s="91">
        <f t="shared" si="16"/>
        <v>0</v>
      </c>
      <c r="AX19" s="102">
        <v>0</v>
      </c>
      <c r="AY19" s="103">
        <v>0</v>
      </c>
      <c r="AZ19" s="91">
        <f t="shared" si="17"/>
        <v>0</v>
      </c>
      <c r="BA19" s="102">
        <v>0</v>
      </c>
      <c r="BB19" s="103">
        <v>0</v>
      </c>
      <c r="BC19" s="91">
        <f t="shared" si="18"/>
        <v>0</v>
      </c>
      <c r="BD19" s="102">
        <v>0</v>
      </c>
      <c r="BE19" s="103">
        <v>0</v>
      </c>
      <c r="BF19" s="91">
        <f t="shared" si="19"/>
        <v>0</v>
      </c>
      <c r="BG19" s="94"/>
      <c r="BH19" s="94"/>
      <c r="BJ19" s="94"/>
      <c r="BK19" s="94"/>
      <c r="BL19" s="94"/>
    </row>
    <row r="20" spans="1:64" ht="18.75" customHeight="1" x14ac:dyDescent="0.2">
      <c r="A20" s="95"/>
      <c r="B20" s="96">
        <v>2275</v>
      </c>
      <c r="C20" s="97" t="s">
        <v>78</v>
      </c>
      <c r="D20" s="136"/>
      <c r="E20" s="98">
        <f t="shared" si="0"/>
        <v>8370</v>
      </c>
      <c r="F20" s="99">
        <f t="shared" si="0"/>
        <v>2091.6000000000004</v>
      </c>
      <c r="G20" s="135">
        <f t="shared" si="2"/>
        <v>6278.4</v>
      </c>
      <c r="H20" s="100">
        <f t="shared" si="1"/>
        <v>8370</v>
      </c>
      <c r="I20" s="101">
        <f t="shared" si="1"/>
        <v>2091.6000000000004</v>
      </c>
      <c r="J20" s="88">
        <f t="shared" si="3"/>
        <v>6278.4</v>
      </c>
      <c r="K20" s="102">
        <v>8370</v>
      </c>
      <c r="L20" s="103">
        <v>2091.6000000000004</v>
      </c>
      <c r="M20" s="91">
        <f t="shared" si="4"/>
        <v>6278.4</v>
      </c>
      <c r="N20" s="102">
        <v>0</v>
      </c>
      <c r="O20" s="103">
        <v>0</v>
      </c>
      <c r="P20" s="91">
        <f t="shared" si="5"/>
        <v>0</v>
      </c>
      <c r="Q20" s="102">
        <v>0</v>
      </c>
      <c r="R20" s="103">
        <v>0</v>
      </c>
      <c r="S20" s="91">
        <f t="shared" si="6"/>
        <v>0</v>
      </c>
      <c r="T20" s="104">
        <v>0</v>
      </c>
      <c r="U20" s="105">
        <v>0</v>
      </c>
      <c r="V20" s="91">
        <f t="shared" si="7"/>
        <v>0</v>
      </c>
      <c r="W20" s="104">
        <v>0</v>
      </c>
      <c r="X20" s="105">
        <v>0</v>
      </c>
      <c r="Y20" s="91">
        <f t="shared" si="8"/>
        <v>0</v>
      </c>
      <c r="Z20" s="102">
        <v>0</v>
      </c>
      <c r="AA20" s="103">
        <v>0</v>
      </c>
      <c r="AB20" s="91">
        <f t="shared" si="9"/>
        <v>0</v>
      </c>
      <c r="AC20" s="102">
        <v>0</v>
      </c>
      <c r="AD20" s="103">
        <v>0</v>
      </c>
      <c r="AE20" s="91">
        <f t="shared" si="10"/>
        <v>0</v>
      </c>
      <c r="AF20" s="102">
        <v>0</v>
      </c>
      <c r="AG20" s="103">
        <v>0</v>
      </c>
      <c r="AH20" s="91">
        <f t="shared" si="11"/>
        <v>0</v>
      </c>
      <c r="AI20" s="102">
        <v>0</v>
      </c>
      <c r="AJ20" s="103">
        <v>0</v>
      </c>
      <c r="AK20" s="91">
        <f t="shared" si="12"/>
        <v>0</v>
      </c>
      <c r="AL20" s="102">
        <v>0</v>
      </c>
      <c r="AM20" s="103">
        <v>0</v>
      </c>
      <c r="AN20" s="91">
        <f t="shared" si="13"/>
        <v>0</v>
      </c>
      <c r="AO20" s="102">
        <v>0</v>
      </c>
      <c r="AP20" s="103">
        <v>0</v>
      </c>
      <c r="AQ20" s="91">
        <f t="shared" si="14"/>
        <v>0</v>
      </c>
      <c r="AR20" s="102">
        <v>0</v>
      </c>
      <c r="AS20" s="103">
        <v>0</v>
      </c>
      <c r="AT20" s="91">
        <f t="shared" si="15"/>
        <v>0</v>
      </c>
      <c r="AU20" s="102">
        <v>0</v>
      </c>
      <c r="AV20" s="103">
        <v>0</v>
      </c>
      <c r="AW20" s="91">
        <f t="shared" si="16"/>
        <v>0</v>
      </c>
      <c r="AX20" s="102">
        <v>0</v>
      </c>
      <c r="AY20" s="103">
        <v>0</v>
      </c>
      <c r="AZ20" s="91">
        <f t="shared" si="17"/>
        <v>0</v>
      </c>
      <c r="BA20" s="102">
        <v>0</v>
      </c>
      <c r="BB20" s="103">
        <v>0</v>
      </c>
      <c r="BC20" s="91">
        <f t="shared" si="18"/>
        <v>0</v>
      </c>
      <c r="BD20" s="102">
        <v>0</v>
      </c>
      <c r="BE20" s="103">
        <v>0</v>
      </c>
      <c r="BF20" s="91">
        <f t="shared" si="19"/>
        <v>0</v>
      </c>
      <c r="BG20" s="94"/>
      <c r="BH20" s="94"/>
      <c r="BJ20" s="94"/>
      <c r="BK20" s="94"/>
      <c r="BL20" s="94"/>
    </row>
    <row r="21" spans="1:64" ht="18.75" customHeight="1" x14ac:dyDescent="0.2">
      <c r="A21" s="95"/>
      <c r="B21" s="96">
        <v>2282</v>
      </c>
      <c r="C21" s="97" t="s">
        <v>79</v>
      </c>
      <c r="D21" s="136"/>
      <c r="E21" s="98">
        <f t="shared" si="0"/>
        <v>4012.46</v>
      </c>
      <c r="F21" s="99">
        <f t="shared" si="0"/>
        <v>1912.46</v>
      </c>
      <c r="G21" s="135">
        <f t="shared" si="2"/>
        <v>2100</v>
      </c>
      <c r="H21" s="100">
        <f t="shared" si="1"/>
        <v>2100</v>
      </c>
      <c r="I21" s="101">
        <f t="shared" si="1"/>
        <v>0</v>
      </c>
      <c r="J21" s="88">
        <f t="shared" si="3"/>
        <v>2100</v>
      </c>
      <c r="K21" s="102">
        <v>2100</v>
      </c>
      <c r="L21" s="103">
        <v>0</v>
      </c>
      <c r="M21" s="91">
        <f t="shared" si="4"/>
        <v>2100</v>
      </c>
      <c r="N21" s="102">
        <v>0</v>
      </c>
      <c r="O21" s="103">
        <v>0</v>
      </c>
      <c r="P21" s="91">
        <f t="shared" si="5"/>
        <v>0</v>
      </c>
      <c r="Q21" s="102">
        <v>0</v>
      </c>
      <c r="R21" s="103">
        <v>0</v>
      </c>
      <c r="S21" s="91">
        <f t="shared" si="6"/>
        <v>0</v>
      </c>
      <c r="T21" s="104">
        <v>0</v>
      </c>
      <c r="U21" s="105">
        <v>0</v>
      </c>
      <c r="V21" s="91">
        <f t="shared" si="7"/>
        <v>0</v>
      </c>
      <c r="W21" s="104">
        <v>0</v>
      </c>
      <c r="X21" s="105">
        <v>0</v>
      </c>
      <c r="Y21" s="91">
        <f t="shared" si="8"/>
        <v>0</v>
      </c>
      <c r="Z21" s="102">
        <v>0</v>
      </c>
      <c r="AA21" s="103">
        <v>0</v>
      </c>
      <c r="AB21" s="91">
        <f t="shared" si="9"/>
        <v>0</v>
      </c>
      <c r="AC21" s="102">
        <v>0</v>
      </c>
      <c r="AD21" s="103">
        <v>0</v>
      </c>
      <c r="AE21" s="91">
        <f t="shared" si="10"/>
        <v>0</v>
      </c>
      <c r="AF21" s="102">
        <v>0</v>
      </c>
      <c r="AG21" s="103">
        <v>0</v>
      </c>
      <c r="AH21" s="91">
        <f t="shared" si="11"/>
        <v>0</v>
      </c>
      <c r="AI21" s="102">
        <v>1912.46</v>
      </c>
      <c r="AJ21" s="103">
        <v>1912.46</v>
      </c>
      <c r="AK21" s="91">
        <f t="shared" si="12"/>
        <v>0</v>
      </c>
      <c r="AL21" s="102">
        <v>0</v>
      </c>
      <c r="AM21" s="103">
        <v>0</v>
      </c>
      <c r="AN21" s="91">
        <f t="shared" si="13"/>
        <v>0</v>
      </c>
      <c r="AO21" s="102">
        <v>0</v>
      </c>
      <c r="AP21" s="103">
        <v>0</v>
      </c>
      <c r="AQ21" s="91">
        <f t="shared" si="14"/>
        <v>0</v>
      </c>
      <c r="AR21" s="102">
        <v>0</v>
      </c>
      <c r="AS21" s="103">
        <v>0</v>
      </c>
      <c r="AT21" s="91">
        <f t="shared" si="15"/>
        <v>0</v>
      </c>
      <c r="AU21" s="102">
        <v>0</v>
      </c>
      <c r="AV21" s="103">
        <v>0</v>
      </c>
      <c r="AW21" s="91">
        <f t="shared" si="16"/>
        <v>0</v>
      </c>
      <c r="AX21" s="102">
        <v>0</v>
      </c>
      <c r="AY21" s="103">
        <v>0</v>
      </c>
      <c r="AZ21" s="91">
        <f t="shared" si="17"/>
        <v>0</v>
      </c>
      <c r="BA21" s="102">
        <v>0</v>
      </c>
      <c r="BB21" s="103">
        <v>0</v>
      </c>
      <c r="BC21" s="91">
        <f t="shared" si="18"/>
        <v>0</v>
      </c>
      <c r="BD21" s="102">
        <v>0</v>
      </c>
      <c r="BE21" s="103">
        <v>0</v>
      </c>
      <c r="BF21" s="91">
        <f t="shared" si="19"/>
        <v>0</v>
      </c>
      <c r="BG21" s="94"/>
      <c r="BH21" s="94"/>
      <c r="BJ21" s="94"/>
      <c r="BK21" s="94"/>
      <c r="BL21" s="94"/>
    </row>
    <row r="22" spans="1:64" ht="18.75" customHeight="1" x14ac:dyDescent="0.2">
      <c r="A22" s="95"/>
      <c r="B22" s="96">
        <v>2730</v>
      </c>
      <c r="C22" s="97" t="s">
        <v>80</v>
      </c>
      <c r="D22" s="136"/>
      <c r="E22" s="98">
        <f t="shared" si="0"/>
        <v>26620</v>
      </c>
      <c r="F22" s="99">
        <f t="shared" si="0"/>
        <v>1500</v>
      </c>
      <c r="G22" s="135">
        <f t="shared" si="2"/>
        <v>25120</v>
      </c>
      <c r="H22" s="100">
        <f t="shared" si="1"/>
        <v>26620</v>
      </c>
      <c r="I22" s="101">
        <f t="shared" si="1"/>
        <v>1500</v>
      </c>
      <c r="J22" s="88">
        <f t="shared" si="3"/>
        <v>25120</v>
      </c>
      <c r="K22" s="102">
        <v>26620</v>
      </c>
      <c r="L22" s="103">
        <v>1500</v>
      </c>
      <c r="M22" s="91">
        <f t="shared" si="4"/>
        <v>25120</v>
      </c>
      <c r="N22" s="102">
        <v>0</v>
      </c>
      <c r="O22" s="103">
        <v>0</v>
      </c>
      <c r="P22" s="91">
        <f t="shared" si="5"/>
        <v>0</v>
      </c>
      <c r="Q22" s="102">
        <v>0</v>
      </c>
      <c r="R22" s="103">
        <v>0</v>
      </c>
      <c r="S22" s="91">
        <f t="shared" si="6"/>
        <v>0</v>
      </c>
      <c r="T22" s="104">
        <v>0</v>
      </c>
      <c r="U22" s="105">
        <v>0</v>
      </c>
      <c r="V22" s="91">
        <f t="shared" si="7"/>
        <v>0</v>
      </c>
      <c r="W22" s="104">
        <v>0</v>
      </c>
      <c r="X22" s="105">
        <v>0</v>
      </c>
      <c r="Y22" s="91">
        <f t="shared" si="8"/>
        <v>0</v>
      </c>
      <c r="Z22" s="102">
        <v>0</v>
      </c>
      <c r="AA22" s="103">
        <v>0</v>
      </c>
      <c r="AB22" s="91">
        <f t="shared" si="9"/>
        <v>0</v>
      </c>
      <c r="AC22" s="102">
        <v>0</v>
      </c>
      <c r="AD22" s="103">
        <v>0</v>
      </c>
      <c r="AE22" s="91">
        <f t="shared" si="10"/>
        <v>0</v>
      </c>
      <c r="AF22" s="102">
        <v>0</v>
      </c>
      <c r="AG22" s="103">
        <v>0</v>
      </c>
      <c r="AH22" s="91">
        <f t="shared" si="11"/>
        <v>0</v>
      </c>
      <c r="AI22" s="102">
        <v>0</v>
      </c>
      <c r="AJ22" s="103">
        <v>0</v>
      </c>
      <c r="AK22" s="91">
        <f t="shared" si="12"/>
        <v>0</v>
      </c>
      <c r="AL22" s="102">
        <v>0</v>
      </c>
      <c r="AM22" s="103">
        <v>0</v>
      </c>
      <c r="AN22" s="91">
        <f t="shared" si="13"/>
        <v>0</v>
      </c>
      <c r="AO22" s="102">
        <v>0</v>
      </c>
      <c r="AP22" s="103">
        <v>0</v>
      </c>
      <c r="AQ22" s="91">
        <f t="shared" si="14"/>
        <v>0</v>
      </c>
      <c r="AR22" s="102">
        <v>0</v>
      </c>
      <c r="AS22" s="103">
        <v>0</v>
      </c>
      <c r="AT22" s="91">
        <f t="shared" si="15"/>
        <v>0</v>
      </c>
      <c r="AU22" s="102">
        <v>0</v>
      </c>
      <c r="AV22" s="103">
        <v>0</v>
      </c>
      <c r="AW22" s="91">
        <f t="shared" si="16"/>
        <v>0</v>
      </c>
      <c r="AX22" s="102">
        <v>0</v>
      </c>
      <c r="AY22" s="103">
        <v>0</v>
      </c>
      <c r="AZ22" s="91">
        <f t="shared" si="17"/>
        <v>0</v>
      </c>
      <c r="BA22" s="102">
        <v>0</v>
      </c>
      <c r="BB22" s="103">
        <v>0</v>
      </c>
      <c r="BC22" s="91">
        <f t="shared" si="18"/>
        <v>0</v>
      </c>
      <c r="BD22" s="102">
        <v>0</v>
      </c>
      <c r="BE22" s="103">
        <v>0</v>
      </c>
      <c r="BF22" s="91">
        <f t="shared" si="19"/>
        <v>0</v>
      </c>
      <c r="BG22" s="94"/>
      <c r="BH22" s="94"/>
      <c r="BJ22" s="94"/>
      <c r="BK22" s="94"/>
      <c r="BL22" s="94"/>
    </row>
    <row r="23" spans="1:64" ht="18.75" customHeight="1" x14ac:dyDescent="0.2">
      <c r="A23" s="95"/>
      <c r="B23" s="96">
        <v>2800</v>
      </c>
      <c r="C23" s="97" t="s">
        <v>81</v>
      </c>
      <c r="D23" s="136"/>
      <c r="E23" s="98">
        <f t="shared" si="0"/>
        <v>700</v>
      </c>
      <c r="F23" s="99">
        <f t="shared" si="0"/>
        <v>0</v>
      </c>
      <c r="G23" s="135">
        <f t="shared" si="2"/>
        <v>700</v>
      </c>
      <c r="H23" s="100">
        <f t="shared" si="1"/>
        <v>0</v>
      </c>
      <c r="I23" s="101">
        <f t="shared" si="1"/>
        <v>0</v>
      </c>
      <c r="J23" s="88">
        <f t="shared" si="3"/>
        <v>0</v>
      </c>
      <c r="K23" s="102">
        <v>0</v>
      </c>
      <c r="L23" s="103">
        <v>0</v>
      </c>
      <c r="M23" s="91">
        <f t="shared" si="4"/>
        <v>0</v>
      </c>
      <c r="N23" s="102">
        <v>0</v>
      </c>
      <c r="O23" s="103">
        <v>0</v>
      </c>
      <c r="P23" s="91">
        <f t="shared" si="5"/>
        <v>0</v>
      </c>
      <c r="Q23" s="102">
        <v>0</v>
      </c>
      <c r="R23" s="103">
        <v>0</v>
      </c>
      <c r="S23" s="91">
        <f t="shared" si="6"/>
        <v>0</v>
      </c>
      <c r="T23" s="104">
        <v>0</v>
      </c>
      <c r="U23" s="105">
        <v>0</v>
      </c>
      <c r="V23" s="91">
        <f t="shared" si="7"/>
        <v>0</v>
      </c>
      <c r="W23" s="104">
        <v>0</v>
      </c>
      <c r="X23" s="105">
        <v>0</v>
      </c>
      <c r="Y23" s="91">
        <f t="shared" si="8"/>
        <v>0</v>
      </c>
      <c r="Z23" s="102">
        <v>0</v>
      </c>
      <c r="AA23" s="103">
        <v>0</v>
      </c>
      <c r="AB23" s="91">
        <f t="shared" si="9"/>
        <v>0</v>
      </c>
      <c r="AC23" s="102">
        <v>0</v>
      </c>
      <c r="AD23" s="103">
        <v>0</v>
      </c>
      <c r="AE23" s="91">
        <f t="shared" si="10"/>
        <v>0</v>
      </c>
      <c r="AF23" s="102">
        <v>700</v>
      </c>
      <c r="AG23" s="103">
        <v>0</v>
      </c>
      <c r="AH23" s="91">
        <f t="shared" si="11"/>
        <v>700</v>
      </c>
      <c r="AI23" s="102">
        <v>0</v>
      </c>
      <c r="AJ23" s="103">
        <v>0</v>
      </c>
      <c r="AK23" s="91">
        <f t="shared" si="12"/>
        <v>0</v>
      </c>
      <c r="AL23" s="102">
        <v>0</v>
      </c>
      <c r="AM23" s="103">
        <v>0</v>
      </c>
      <c r="AN23" s="91">
        <f t="shared" si="13"/>
        <v>0</v>
      </c>
      <c r="AO23" s="102">
        <v>0</v>
      </c>
      <c r="AP23" s="103">
        <v>0</v>
      </c>
      <c r="AQ23" s="91">
        <f t="shared" si="14"/>
        <v>0</v>
      </c>
      <c r="AR23" s="102">
        <v>0</v>
      </c>
      <c r="AS23" s="103">
        <v>0</v>
      </c>
      <c r="AT23" s="91">
        <f t="shared" si="15"/>
        <v>0</v>
      </c>
      <c r="AU23" s="102">
        <v>0</v>
      </c>
      <c r="AV23" s="103">
        <v>0</v>
      </c>
      <c r="AW23" s="91">
        <f t="shared" si="16"/>
        <v>0</v>
      </c>
      <c r="AX23" s="102">
        <v>0</v>
      </c>
      <c r="AY23" s="103">
        <v>0</v>
      </c>
      <c r="AZ23" s="91">
        <f t="shared" si="17"/>
        <v>0</v>
      </c>
      <c r="BA23" s="102">
        <v>0</v>
      </c>
      <c r="BB23" s="103">
        <v>0</v>
      </c>
      <c r="BC23" s="91">
        <f t="shared" si="18"/>
        <v>0</v>
      </c>
      <c r="BD23" s="102">
        <v>0</v>
      </c>
      <c r="BE23" s="103">
        <v>0</v>
      </c>
      <c r="BF23" s="91">
        <f t="shared" si="19"/>
        <v>0</v>
      </c>
      <c r="BG23" s="94"/>
      <c r="BH23" s="94"/>
      <c r="BJ23" s="94"/>
      <c r="BK23" s="94"/>
      <c r="BL23" s="94"/>
    </row>
    <row r="24" spans="1:64" ht="18.75" customHeight="1" x14ac:dyDescent="0.2">
      <c r="A24" s="95"/>
      <c r="B24" s="96">
        <v>3110</v>
      </c>
      <c r="C24" s="97" t="s">
        <v>82</v>
      </c>
      <c r="D24" s="136"/>
      <c r="E24" s="98">
        <f t="shared" si="0"/>
        <v>95000</v>
      </c>
      <c r="F24" s="99">
        <f t="shared" si="0"/>
        <v>54000</v>
      </c>
      <c r="G24" s="135">
        <f t="shared" si="2"/>
        <v>41000</v>
      </c>
      <c r="H24" s="100">
        <f t="shared" si="1"/>
        <v>0</v>
      </c>
      <c r="I24" s="101">
        <f t="shared" si="1"/>
        <v>0</v>
      </c>
      <c r="J24" s="88">
        <f t="shared" si="3"/>
        <v>0</v>
      </c>
      <c r="K24" s="102">
        <v>0</v>
      </c>
      <c r="L24" s="103">
        <v>0</v>
      </c>
      <c r="M24" s="91">
        <f t="shared" si="4"/>
        <v>0</v>
      </c>
      <c r="N24" s="102">
        <v>0</v>
      </c>
      <c r="O24" s="103">
        <v>0</v>
      </c>
      <c r="P24" s="91">
        <f t="shared" si="5"/>
        <v>0</v>
      </c>
      <c r="Q24" s="102">
        <v>0</v>
      </c>
      <c r="R24" s="103">
        <v>0</v>
      </c>
      <c r="S24" s="91">
        <f t="shared" si="6"/>
        <v>0</v>
      </c>
      <c r="T24" s="104">
        <v>0</v>
      </c>
      <c r="U24" s="105">
        <v>0</v>
      </c>
      <c r="V24" s="91">
        <f t="shared" si="7"/>
        <v>0</v>
      </c>
      <c r="W24" s="104">
        <v>0</v>
      </c>
      <c r="X24" s="105">
        <v>0</v>
      </c>
      <c r="Y24" s="91">
        <f t="shared" si="8"/>
        <v>0</v>
      </c>
      <c r="Z24" s="102">
        <v>0</v>
      </c>
      <c r="AA24" s="103">
        <v>0</v>
      </c>
      <c r="AB24" s="91">
        <f t="shared" si="9"/>
        <v>0</v>
      </c>
      <c r="AC24" s="102">
        <v>0</v>
      </c>
      <c r="AD24" s="103">
        <v>0</v>
      </c>
      <c r="AE24" s="91">
        <f t="shared" si="10"/>
        <v>0</v>
      </c>
      <c r="AF24" s="102">
        <v>0</v>
      </c>
      <c r="AG24" s="103">
        <v>0</v>
      </c>
      <c r="AH24" s="91">
        <f t="shared" si="11"/>
        <v>0</v>
      </c>
      <c r="AI24" s="102">
        <v>54000</v>
      </c>
      <c r="AJ24" s="103">
        <v>54000</v>
      </c>
      <c r="AK24" s="91">
        <f t="shared" si="12"/>
        <v>0</v>
      </c>
      <c r="AL24" s="102">
        <v>41000</v>
      </c>
      <c r="AM24" s="103">
        <v>0</v>
      </c>
      <c r="AN24" s="91">
        <f t="shared" si="13"/>
        <v>41000</v>
      </c>
      <c r="AO24" s="102">
        <v>0</v>
      </c>
      <c r="AP24" s="103">
        <v>0</v>
      </c>
      <c r="AQ24" s="91">
        <f t="shared" si="14"/>
        <v>0</v>
      </c>
      <c r="AR24" s="102">
        <v>0</v>
      </c>
      <c r="AS24" s="103">
        <v>0</v>
      </c>
      <c r="AT24" s="91">
        <f t="shared" si="15"/>
        <v>0</v>
      </c>
      <c r="AU24" s="102">
        <v>0</v>
      </c>
      <c r="AV24" s="103">
        <v>0</v>
      </c>
      <c r="AW24" s="91">
        <f t="shared" si="16"/>
        <v>0</v>
      </c>
      <c r="AX24" s="102">
        <v>0</v>
      </c>
      <c r="AY24" s="103">
        <v>0</v>
      </c>
      <c r="AZ24" s="91">
        <f t="shared" si="17"/>
        <v>0</v>
      </c>
      <c r="BA24" s="102">
        <v>0</v>
      </c>
      <c r="BB24" s="103">
        <v>0</v>
      </c>
      <c r="BC24" s="91">
        <f t="shared" si="18"/>
        <v>0</v>
      </c>
      <c r="BD24" s="102">
        <v>0</v>
      </c>
      <c r="BE24" s="103">
        <v>0</v>
      </c>
      <c r="BF24" s="91">
        <f t="shared" si="19"/>
        <v>0</v>
      </c>
      <c r="BG24" s="94"/>
      <c r="BH24" s="94"/>
      <c r="BJ24" s="94"/>
      <c r="BK24" s="94"/>
      <c r="BL24" s="94"/>
    </row>
    <row r="25" spans="1:64" ht="18.75" customHeight="1" x14ac:dyDescent="0.2">
      <c r="A25" s="95"/>
      <c r="B25" s="110">
        <v>3132</v>
      </c>
      <c r="C25" s="97" t="s">
        <v>83</v>
      </c>
      <c r="D25" s="136"/>
      <c r="E25" s="98">
        <f t="shared" si="0"/>
        <v>0</v>
      </c>
      <c r="F25" s="99">
        <f t="shared" si="0"/>
        <v>0</v>
      </c>
      <c r="G25" s="135">
        <f t="shared" si="2"/>
        <v>0</v>
      </c>
      <c r="H25" s="100">
        <f t="shared" si="1"/>
        <v>0</v>
      </c>
      <c r="I25" s="101">
        <f t="shared" si="1"/>
        <v>0</v>
      </c>
      <c r="J25" s="88">
        <f t="shared" si="3"/>
        <v>0</v>
      </c>
      <c r="K25" s="102">
        <v>0</v>
      </c>
      <c r="L25" s="108">
        <v>0</v>
      </c>
      <c r="M25" s="91">
        <f t="shared" si="4"/>
        <v>0</v>
      </c>
      <c r="N25" s="102">
        <v>0</v>
      </c>
      <c r="O25" s="108">
        <v>0</v>
      </c>
      <c r="P25" s="91">
        <f t="shared" si="5"/>
        <v>0</v>
      </c>
      <c r="Q25" s="102">
        <v>0</v>
      </c>
      <c r="R25" s="108">
        <v>0</v>
      </c>
      <c r="S25" s="91">
        <f t="shared" si="6"/>
        <v>0</v>
      </c>
      <c r="T25" s="104">
        <v>0</v>
      </c>
      <c r="U25" s="109">
        <v>0</v>
      </c>
      <c r="V25" s="91">
        <f t="shared" si="7"/>
        <v>0</v>
      </c>
      <c r="W25" s="104">
        <v>0</v>
      </c>
      <c r="X25" s="109">
        <v>0</v>
      </c>
      <c r="Y25" s="91">
        <f t="shared" si="8"/>
        <v>0</v>
      </c>
      <c r="Z25" s="102">
        <v>0</v>
      </c>
      <c r="AA25" s="108">
        <v>0</v>
      </c>
      <c r="AB25" s="91">
        <f t="shared" si="9"/>
        <v>0</v>
      </c>
      <c r="AC25" s="102">
        <v>0</v>
      </c>
      <c r="AD25" s="108">
        <v>0</v>
      </c>
      <c r="AE25" s="91">
        <f t="shared" si="10"/>
        <v>0</v>
      </c>
      <c r="AF25" s="102">
        <v>0</v>
      </c>
      <c r="AG25" s="108">
        <v>0</v>
      </c>
      <c r="AH25" s="91">
        <f t="shared" si="11"/>
        <v>0</v>
      </c>
      <c r="AI25" s="102">
        <v>0</v>
      </c>
      <c r="AJ25" s="108">
        <v>0</v>
      </c>
      <c r="AK25" s="91">
        <f t="shared" si="12"/>
        <v>0</v>
      </c>
      <c r="AL25" s="102">
        <v>0</v>
      </c>
      <c r="AM25" s="108">
        <v>0</v>
      </c>
      <c r="AN25" s="91">
        <f t="shared" si="13"/>
        <v>0</v>
      </c>
      <c r="AO25" s="102">
        <v>0</v>
      </c>
      <c r="AP25" s="108">
        <v>0</v>
      </c>
      <c r="AQ25" s="91">
        <f t="shared" si="14"/>
        <v>0</v>
      </c>
      <c r="AR25" s="102">
        <v>0</v>
      </c>
      <c r="AS25" s="108">
        <v>0</v>
      </c>
      <c r="AT25" s="91">
        <f t="shared" si="15"/>
        <v>0</v>
      </c>
      <c r="AU25" s="102">
        <v>0</v>
      </c>
      <c r="AV25" s="108">
        <v>0</v>
      </c>
      <c r="AW25" s="91">
        <f t="shared" si="16"/>
        <v>0</v>
      </c>
      <c r="AX25" s="102">
        <v>0</v>
      </c>
      <c r="AY25" s="108">
        <v>0</v>
      </c>
      <c r="AZ25" s="91">
        <f t="shared" si="17"/>
        <v>0</v>
      </c>
      <c r="BA25" s="102">
        <v>0</v>
      </c>
      <c r="BB25" s="108">
        <v>0</v>
      </c>
      <c r="BC25" s="91">
        <f t="shared" si="18"/>
        <v>0</v>
      </c>
      <c r="BD25" s="102">
        <v>0</v>
      </c>
      <c r="BE25" s="108">
        <v>0</v>
      </c>
      <c r="BF25" s="91">
        <f t="shared" si="19"/>
        <v>0</v>
      </c>
      <c r="BG25" s="94"/>
      <c r="BH25" s="94"/>
      <c r="BJ25" s="94"/>
      <c r="BK25" s="94"/>
      <c r="BL25" s="94"/>
    </row>
    <row r="26" spans="1:64" ht="18.75" customHeight="1" thickBot="1" x14ac:dyDescent="0.25">
      <c r="A26" s="111"/>
      <c r="B26" s="110">
        <v>3142</v>
      </c>
      <c r="C26" s="112" t="s">
        <v>84</v>
      </c>
      <c r="D26" s="137"/>
      <c r="E26" s="113">
        <f t="shared" si="0"/>
        <v>0</v>
      </c>
      <c r="F26" s="114">
        <f t="shared" si="0"/>
        <v>0</v>
      </c>
      <c r="G26" s="135">
        <f t="shared" si="2"/>
        <v>0</v>
      </c>
      <c r="H26" s="115">
        <f t="shared" si="1"/>
        <v>0</v>
      </c>
      <c r="I26" s="116">
        <f t="shared" si="1"/>
        <v>0</v>
      </c>
      <c r="J26" s="88">
        <f t="shared" si="3"/>
        <v>0</v>
      </c>
      <c r="K26" s="117">
        <v>0</v>
      </c>
      <c r="L26" s="118">
        <v>0</v>
      </c>
      <c r="M26" s="91">
        <f t="shared" si="4"/>
        <v>0</v>
      </c>
      <c r="N26" s="117">
        <v>0</v>
      </c>
      <c r="O26" s="118">
        <v>0</v>
      </c>
      <c r="P26" s="91">
        <f t="shared" si="5"/>
        <v>0</v>
      </c>
      <c r="Q26" s="117">
        <v>0</v>
      </c>
      <c r="R26" s="118">
        <v>0</v>
      </c>
      <c r="S26" s="91">
        <f t="shared" si="6"/>
        <v>0</v>
      </c>
      <c r="T26" s="119">
        <v>0</v>
      </c>
      <c r="U26" s="120">
        <v>0</v>
      </c>
      <c r="V26" s="91">
        <f t="shared" si="7"/>
        <v>0</v>
      </c>
      <c r="W26" s="119">
        <v>0</v>
      </c>
      <c r="X26" s="120">
        <v>0</v>
      </c>
      <c r="Y26" s="91">
        <f t="shared" si="8"/>
        <v>0</v>
      </c>
      <c r="Z26" s="117">
        <v>0</v>
      </c>
      <c r="AA26" s="118">
        <v>0</v>
      </c>
      <c r="AB26" s="91">
        <f t="shared" si="9"/>
        <v>0</v>
      </c>
      <c r="AC26" s="117">
        <v>0</v>
      </c>
      <c r="AD26" s="118">
        <v>0</v>
      </c>
      <c r="AE26" s="91">
        <f t="shared" si="10"/>
        <v>0</v>
      </c>
      <c r="AF26" s="117">
        <v>0</v>
      </c>
      <c r="AG26" s="118">
        <v>0</v>
      </c>
      <c r="AH26" s="91">
        <f t="shared" si="11"/>
        <v>0</v>
      </c>
      <c r="AI26" s="117">
        <v>0</v>
      </c>
      <c r="AJ26" s="118">
        <v>0</v>
      </c>
      <c r="AK26" s="91">
        <f t="shared" si="12"/>
        <v>0</v>
      </c>
      <c r="AL26" s="117">
        <v>0</v>
      </c>
      <c r="AM26" s="118">
        <v>0</v>
      </c>
      <c r="AN26" s="91">
        <f t="shared" si="13"/>
        <v>0</v>
      </c>
      <c r="AO26" s="117">
        <v>0</v>
      </c>
      <c r="AP26" s="118">
        <v>0</v>
      </c>
      <c r="AQ26" s="91">
        <f t="shared" si="14"/>
        <v>0</v>
      </c>
      <c r="AR26" s="117">
        <v>0</v>
      </c>
      <c r="AS26" s="118">
        <v>0</v>
      </c>
      <c r="AT26" s="91">
        <f t="shared" si="15"/>
        <v>0</v>
      </c>
      <c r="AU26" s="117">
        <v>0</v>
      </c>
      <c r="AV26" s="118">
        <v>0</v>
      </c>
      <c r="AW26" s="91">
        <f t="shared" si="16"/>
        <v>0</v>
      </c>
      <c r="AX26" s="117">
        <v>0</v>
      </c>
      <c r="AY26" s="118">
        <v>0</v>
      </c>
      <c r="AZ26" s="91">
        <f t="shared" si="17"/>
        <v>0</v>
      </c>
      <c r="BA26" s="117">
        <v>0</v>
      </c>
      <c r="BB26" s="118">
        <v>0</v>
      </c>
      <c r="BC26" s="91">
        <f t="shared" si="18"/>
        <v>0</v>
      </c>
      <c r="BD26" s="117">
        <v>0</v>
      </c>
      <c r="BE26" s="118">
        <v>0</v>
      </c>
      <c r="BF26" s="91">
        <f t="shared" si="19"/>
        <v>0</v>
      </c>
      <c r="BG26" s="94"/>
      <c r="BH26" s="94"/>
      <c r="BJ26" s="94"/>
      <c r="BK26" s="94"/>
      <c r="BL26" s="94"/>
    </row>
    <row r="27" spans="1:64" ht="18.75" customHeight="1" thickBot="1" x14ac:dyDescent="0.25">
      <c r="A27" s="121" t="s">
        <v>85</v>
      </c>
      <c r="B27" s="122"/>
      <c r="C27" s="122"/>
      <c r="D27" s="138"/>
      <c r="E27" s="123">
        <f t="shared" ref="E27:BB27" si="20">SUM(E9:E26)</f>
        <v>14311256.460000001</v>
      </c>
      <c r="F27" s="124">
        <f t="shared" si="20"/>
        <v>3839856.1300000004</v>
      </c>
      <c r="G27" s="125">
        <f t="shared" si="20"/>
        <v>10471400.33</v>
      </c>
      <c r="H27" s="126">
        <f t="shared" si="20"/>
        <v>14172014</v>
      </c>
      <c r="I27" s="127">
        <f t="shared" si="20"/>
        <v>3777497.33</v>
      </c>
      <c r="J27" s="128">
        <f t="shared" si="20"/>
        <v>10394516.67</v>
      </c>
      <c r="K27" s="126">
        <f t="shared" si="20"/>
        <v>5091053</v>
      </c>
      <c r="L27" s="130">
        <f t="shared" si="20"/>
        <v>1721490.9000000001</v>
      </c>
      <c r="M27" s="131">
        <f t="shared" si="20"/>
        <v>3369562.1</v>
      </c>
      <c r="N27" s="126">
        <f t="shared" si="20"/>
        <v>9063030</v>
      </c>
      <c r="O27" s="130">
        <f t="shared" si="20"/>
        <v>2047351.54</v>
      </c>
      <c r="P27" s="131">
        <f t="shared" si="20"/>
        <v>7015678.46</v>
      </c>
      <c r="Q27" s="126">
        <f t="shared" si="20"/>
        <v>0</v>
      </c>
      <c r="R27" s="130">
        <f t="shared" si="20"/>
        <v>0</v>
      </c>
      <c r="S27" s="131">
        <f t="shared" si="20"/>
        <v>0</v>
      </c>
      <c r="T27" s="139">
        <f t="shared" si="20"/>
        <v>0</v>
      </c>
      <c r="U27" s="132">
        <f t="shared" si="20"/>
        <v>0</v>
      </c>
      <c r="V27" s="131">
        <f t="shared" si="20"/>
        <v>0</v>
      </c>
      <c r="W27" s="139">
        <f t="shared" si="20"/>
        <v>0</v>
      </c>
      <c r="X27" s="132">
        <f t="shared" si="20"/>
        <v>0</v>
      </c>
      <c r="Y27" s="131">
        <f t="shared" si="20"/>
        <v>0</v>
      </c>
      <c r="Z27" s="126">
        <f>SUM(Z9:Z26)</f>
        <v>13884</v>
      </c>
      <c r="AA27" s="130">
        <f>SUM(AA9:AA26)</f>
        <v>4607.8900000000003</v>
      </c>
      <c r="AB27" s="131">
        <f>SUM(AB9:AB26)</f>
        <v>9276.11</v>
      </c>
      <c r="AC27" s="126">
        <f t="shared" si="20"/>
        <v>4047</v>
      </c>
      <c r="AD27" s="130">
        <f t="shared" si="20"/>
        <v>4047</v>
      </c>
      <c r="AE27" s="131">
        <f t="shared" si="20"/>
        <v>0</v>
      </c>
      <c r="AF27" s="126">
        <f t="shared" si="20"/>
        <v>35880</v>
      </c>
      <c r="AG27" s="130">
        <f t="shared" si="20"/>
        <v>0</v>
      </c>
      <c r="AH27" s="131">
        <f t="shared" si="20"/>
        <v>35880</v>
      </c>
      <c r="AI27" s="129">
        <f t="shared" si="20"/>
        <v>62362.46</v>
      </c>
      <c r="AJ27" s="130">
        <f t="shared" si="20"/>
        <v>62358.8</v>
      </c>
      <c r="AK27" s="131">
        <f t="shared" si="20"/>
        <v>3.6599999999998545</v>
      </c>
      <c r="AL27" s="126">
        <f t="shared" si="20"/>
        <v>41000</v>
      </c>
      <c r="AM27" s="130">
        <f t="shared" si="20"/>
        <v>0</v>
      </c>
      <c r="AN27" s="131">
        <f t="shared" si="20"/>
        <v>41000</v>
      </c>
      <c r="AO27" s="126">
        <f t="shared" si="20"/>
        <v>0</v>
      </c>
      <c r="AP27" s="130">
        <f t="shared" si="20"/>
        <v>0</v>
      </c>
      <c r="AQ27" s="131">
        <f t="shared" si="20"/>
        <v>0</v>
      </c>
      <c r="AR27" s="126">
        <f t="shared" si="20"/>
        <v>0</v>
      </c>
      <c r="AS27" s="130">
        <f t="shared" si="20"/>
        <v>0</v>
      </c>
      <c r="AT27" s="131">
        <f t="shared" si="20"/>
        <v>0</v>
      </c>
      <c r="AU27" s="126">
        <f t="shared" si="20"/>
        <v>0</v>
      </c>
      <c r="AV27" s="130">
        <f t="shared" si="20"/>
        <v>0</v>
      </c>
      <c r="AW27" s="131">
        <f t="shared" si="20"/>
        <v>0</v>
      </c>
      <c r="AX27" s="126">
        <f t="shared" si="20"/>
        <v>0</v>
      </c>
      <c r="AY27" s="130">
        <f t="shared" si="20"/>
        <v>0</v>
      </c>
      <c r="AZ27" s="131">
        <f t="shared" si="20"/>
        <v>0</v>
      </c>
      <c r="BA27" s="126">
        <f t="shared" si="20"/>
        <v>0</v>
      </c>
      <c r="BB27" s="130">
        <f t="shared" si="20"/>
        <v>0</v>
      </c>
      <c r="BC27" s="131">
        <f>SUM(BC9:BC25)</f>
        <v>0</v>
      </c>
      <c r="BD27" s="126">
        <f>SUM(BD9:BD26)</f>
        <v>0</v>
      </c>
      <c r="BE27" s="130">
        <f>SUM(BE9:BE26)</f>
        <v>0</v>
      </c>
      <c r="BF27" s="131">
        <f>SUM(BF9:BF25)</f>
        <v>0</v>
      </c>
      <c r="BG27" s="94"/>
      <c r="BH27" s="94"/>
      <c r="BJ27" s="94"/>
      <c r="BK27" s="94"/>
      <c r="BL27" s="94"/>
    </row>
  </sheetData>
  <sheetProtection sheet="1" objects="1" scenarios="1"/>
  <mergeCells count="43">
    <mergeCell ref="C22:D22"/>
    <mergeCell ref="C23:D23"/>
    <mergeCell ref="C24:D24"/>
    <mergeCell ref="C25:D25"/>
    <mergeCell ref="C26:D26"/>
    <mergeCell ref="C16:D16"/>
    <mergeCell ref="C17:D17"/>
    <mergeCell ref="C18:D18"/>
    <mergeCell ref="C19:D19"/>
    <mergeCell ref="C20:D20"/>
    <mergeCell ref="C21:D21"/>
    <mergeCell ref="A9:A26"/>
    <mergeCell ref="C9:D9"/>
    <mergeCell ref="C10:D10"/>
    <mergeCell ref="C11:D11"/>
    <mergeCell ref="C12:D12"/>
    <mergeCell ref="C13:D13"/>
    <mergeCell ref="C14:D14"/>
    <mergeCell ref="C15:D15"/>
    <mergeCell ref="BD6:BF6"/>
    <mergeCell ref="C8:D8"/>
    <mergeCell ref="AL6:AN6"/>
    <mergeCell ref="AO6:AQ6"/>
    <mergeCell ref="AR6:AT6"/>
    <mergeCell ref="AU6:AW6"/>
    <mergeCell ref="AX6:AZ6"/>
    <mergeCell ref="BA6:BC6"/>
    <mergeCell ref="T6:V6"/>
    <mergeCell ref="W6:Y6"/>
    <mergeCell ref="Z6:AB6"/>
    <mergeCell ref="AC6:AE6"/>
    <mergeCell ref="AF6:AH6"/>
    <mergeCell ref="AI6:AK6"/>
    <mergeCell ref="B2:AN3"/>
    <mergeCell ref="B4:AN4"/>
    <mergeCell ref="A6:A7"/>
    <mergeCell ref="B6:B7"/>
    <mergeCell ref="C6:D7"/>
    <mergeCell ref="E6:G6"/>
    <mergeCell ref="H6:J6"/>
    <mergeCell ref="K6:M6"/>
    <mergeCell ref="N6:P6"/>
    <mergeCell ref="Q6:S6"/>
  </mergeCells>
  <pageMargins left="0.39370078740157483" right="0.19685039370078741" top="0.19685039370078741" bottom="0.19685039370078741" header="0.51181102362204722" footer="0.51181102362204722"/>
  <pageSetup paperSize="9" scale="50" fitToWidth="2" fitToHeight="0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869597-A9F0-4EB1-BC15-6E14724457C4}">
  <sheetPr codeName="Лист8">
    <pageSetUpPr fitToPage="1"/>
  </sheetPr>
  <dimension ref="A1:O145"/>
  <sheetViews>
    <sheetView zoomScale="85" zoomScaleNormal="85" workbookViewId="0">
      <selection sqref="A1:D1"/>
    </sheetView>
  </sheetViews>
  <sheetFormatPr defaultColWidth="9.140625" defaultRowHeight="18.75" outlineLevelRow="1" outlineLevelCol="1" x14ac:dyDescent="0.3"/>
  <cols>
    <col min="1" max="1" width="9.140625" style="2"/>
    <col min="2" max="2" width="63.85546875" style="2" customWidth="1"/>
    <col min="3" max="3" width="21" style="3" customWidth="1"/>
    <col min="4" max="4" width="23.85546875" style="3" customWidth="1"/>
    <col min="5" max="5" width="14.42578125" style="2" hidden="1" customWidth="1" outlineLevel="1"/>
    <col min="6" max="6" width="9.140625" style="2" collapsed="1"/>
    <col min="7" max="16384" width="9.140625" style="2"/>
  </cols>
  <sheetData>
    <row r="1" spans="1:15" x14ac:dyDescent="0.3">
      <c r="A1" s="1" t="s">
        <v>0</v>
      </c>
      <c r="B1" s="1"/>
      <c r="C1" s="1"/>
      <c r="D1" s="1"/>
    </row>
    <row r="2" spans="1:15" x14ac:dyDescent="0.3">
      <c r="A2" s="1" t="str">
        <f>Ліцей5!B4</f>
        <v>за 3 місяця 2023 р.</v>
      </c>
      <c r="B2" s="1"/>
      <c r="C2" s="1"/>
      <c r="D2" s="1"/>
    </row>
    <row r="3" spans="1:15" x14ac:dyDescent="0.3">
      <c r="D3" s="3" t="s">
        <v>1</v>
      </c>
    </row>
    <row r="4" spans="1:15" hidden="1" x14ac:dyDescent="0.3"/>
    <row r="5" spans="1:15" ht="51" customHeight="1" x14ac:dyDescent="0.3">
      <c r="A5" s="4">
        <v>2210</v>
      </c>
      <c r="B5" s="5" t="s">
        <v>2</v>
      </c>
      <c r="C5" s="5"/>
      <c r="D5" s="6">
        <f>SUM(D7:D62)</f>
        <v>37477.9</v>
      </c>
      <c r="E5" s="7"/>
      <c r="F5" s="7"/>
      <c r="G5" s="7"/>
      <c r="I5" s="7"/>
      <c r="J5" s="7"/>
      <c r="K5" s="7"/>
      <c r="M5" s="7"/>
      <c r="N5" s="7"/>
      <c r="O5" s="7"/>
    </row>
    <row r="6" spans="1:15" hidden="1" outlineLevel="1" x14ac:dyDescent="0.3">
      <c r="A6" s="8"/>
      <c r="B6" s="8"/>
      <c r="C6" s="9"/>
      <c r="D6" s="9">
        <f>Ліцей5!I11</f>
        <v>37477.9</v>
      </c>
      <c r="E6" s="10" t="b">
        <f>D6=D5</f>
        <v>1</v>
      </c>
      <c r="F6" s="7"/>
      <c r="G6" s="7"/>
      <c r="I6" s="7"/>
      <c r="J6" s="7"/>
      <c r="K6" s="7"/>
      <c r="M6" s="7"/>
      <c r="N6" s="7"/>
      <c r="O6" s="7"/>
    </row>
    <row r="7" spans="1:15" ht="18.75" customHeight="1" collapsed="1" x14ac:dyDescent="0.3">
      <c r="A7" s="11">
        <v>2210.1</v>
      </c>
      <c r="B7" s="12" t="s">
        <v>3</v>
      </c>
      <c r="C7" s="12"/>
      <c r="D7" s="13">
        <v>6360.9</v>
      </c>
      <c r="E7" s="7"/>
      <c r="F7" s="7"/>
      <c r="G7" s="7"/>
      <c r="I7" s="7"/>
      <c r="J7" s="7"/>
      <c r="K7" s="7"/>
      <c r="M7" s="7"/>
      <c r="N7" s="7"/>
      <c r="O7" s="7"/>
    </row>
    <row r="8" spans="1:15" ht="20.25" customHeight="1" x14ac:dyDescent="0.3">
      <c r="A8" s="11">
        <v>2210.1999999999998</v>
      </c>
      <c r="B8" s="12" t="s">
        <v>4</v>
      </c>
      <c r="C8" s="12"/>
      <c r="D8" s="13">
        <v>9093</v>
      </c>
      <c r="E8" s="7"/>
      <c r="F8" s="7"/>
      <c r="G8" s="7"/>
      <c r="I8" s="7"/>
      <c r="J8" s="7"/>
      <c r="K8" s="7"/>
      <c r="M8" s="7"/>
      <c r="N8" s="7"/>
      <c r="O8" s="7"/>
    </row>
    <row r="9" spans="1:15" hidden="1" outlineLevel="1" x14ac:dyDescent="0.3">
      <c r="A9" s="14"/>
      <c r="B9" s="15"/>
      <c r="C9" s="16">
        <f>SUM(C10:C19)</f>
        <v>9093</v>
      </c>
      <c r="D9" s="17"/>
      <c r="E9" s="18">
        <f>D8-C9</f>
        <v>0</v>
      </c>
    </row>
    <row r="10" spans="1:15" collapsed="1" x14ac:dyDescent="0.3">
      <c r="A10" s="11">
        <v>201</v>
      </c>
      <c r="B10" s="19" t="s">
        <v>5</v>
      </c>
      <c r="C10" s="17">
        <v>480</v>
      </c>
      <c r="D10" s="17"/>
      <c r="E10" s="7"/>
      <c r="F10" s="7"/>
      <c r="G10" s="7"/>
      <c r="I10" s="7"/>
      <c r="J10" s="7"/>
      <c r="K10" s="7"/>
      <c r="M10" s="7"/>
      <c r="N10" s="7"/>
      <c r="O10" s="7"/>
    </row>
    <row r="11" spans="1:15" x14ac:dyDescent="0.3">
      <c r="A11" s="11">
        <v>202</v>
      </c>
      <c r="B11" s="19" t="s">
        <v>6</v>
      </c>
      <c r="C11" s="17">
        <v>8613</v>
      </c>
      <c r="D11" s="17"/>
      <c r="E11" s="7"/>
      <c r="F11" s="7"/>
      <c r="G11" s="7"/>
      <c r="I11" s="7"/>
      <c r="J11" s="7"/>
      <c r="K11" s="7"/>
      <c r="M11" s="7"/>
      <c r="N11" s="7"/>
      <c r="O11" s="7"/>
    </row>
    <row r="12" spans="1:15" hidden="1" x14ac:dyDescent="0.3">
      <c r="A12" s="11"/>
      <c r="B12" s="20"/>
      <c r="C12" s="17"/>
      <c r="D12" s="17"/>
      <c r="E12" s="7"/>
      <c r="F12" s="7"/>
      <c r="G12" s="7"/>
      <c r="I12" s="7"/>
      <c r="J12" s="7"/>
      <c r="K12" s="7"/>
      <c r="M12" s="7"/>
      <c r="N12" s="7"/>
      <c r="O12" s="7"/>
    </row>
    <row r="13" spans="1:15" hidden="1" x14ac:dyDescent="0.3">
      <c r="A13" s="11"/>
      <c r="B13" s="20"/>
      <c r="C13" s="17"/>
      <c r="D13" s="17"/>
      <c r="E13" s="7"/>
      <c r="F13" s="7"/>
      <c r="G13" s="7"/>
      <c r="I13" s="7"/>
      <c r="J13" s="7"/>
      <c r="K13" s="7"/>
      <c r="M13" s="7"/>
      <c r="N13" s="7"/>
      <c r="O13" s="7"/>
    </row>
    <row r="14" spans="1:15" hidden="1" x14ac:dyDescent="0.3">
      <c r="A14" s="11"/>
      <c r="B14" s="20"/>
      <c r="C14" s="17"/>
      <c r="D14" s="17"/>
      <c r="E14" s="7"/>
      <c r="F14" s="7"/>
      <c r="G14" s="7"/>
      <c r="I14" s="7"/>
      <c r="J14" s="7"/>
      <c r="K14" s="7"/>
      <c r="M14" s="7"/>
      <c r="N14" s="7"/>
      <c r="O14" s="7"/>
    </row>
    <row r="15" spans="1:15" hidden="1" x14ac:dyDescent="0.3">
      <c r="A15" s="11"/>
      <c r="B15" s="20"/>
      <c r="C15" s="17"/>
      <c r="D15" s="17"/>
      <c r="E15" s="7"/>
      <c r="F15" s="7"/>
      <c r="G15" s="7"/>
      <c r="I15" s="7"/>
      <c r="J15" s="7"/>
      <c r="K15" s="7"/>
      <c r="M15" s="7"/>
      <c r="N15" s="7"/>
      <c r="O15" s="7"/>
    </row>
    <row r="16" spans="1:15" hidden="1" x14ac:dyDescent="0.3">
      <c r="A16" s="11"/>
      <c r="B16" s="20"/>
      <c r="C16" s="17"/>
      <c r="D16" s="17"/>
      <c r="E16" s="7"/>
      <c r="F16" s="7"/>
      <c r="G16" s="7"/>
      <c r="I16" s="7"/>
      <c r="J16" s="7"/>
      <c r="K16" s="7"/>
      <c r="M16" s="7"/>
      <c r="N16" s="7"/>
      <c r="O16" s="7"/>
    </row>
    <row r="17" spans="1:15" hidden="1" x14ac:dyDescent="0.3">
      <c r="A17" s="11"/>
      <c r="B17" s="20"/>
      <c r="C17" s="17"/>
      <c r="D17" s="17"/>
      <c r="E17" s="7"/>
      <c r="F17" s="7"/>
      <c r="G17" s="7"/>
      <c r="I17" s="7"/>
      <c r="J17" s="7"/>
      <c r="K17" s="7"/>
      <c r="M17" s="7"/>
      <c r="N17" s="7"/>
      <c r="O17" s="7"/>
    </row>
    <row r="18" spans="1:15" hidden="1" x14ac:dyDescent="0.3">
      <c r="A18" s="11"/>
      <c r="B18" s="20"/>
      <c r="C18" s="17"/>
      <c r="D18" s="17"/>
      <c r="E18" s="7"/>
      <c r="F18" s="7"/>
      <c r="G18" s="7"/>
      <c r="I18" s="7"/>
      <c r="J18" s="7"/>
      <c r="K18" s="7"/>
      <c r="M18" s="7"/>
      <c r="N18" s="7"/>
      <c r="O18" s="7"/>
    </row>
    <row r="19" spans="1:15" ht="18" hidden="1" customHeight="1" x14ac:dyDescent="0.3">
      <c r="A19" s="11"/>
      <c r="B19" s="20"/>
      <c r="C19" s="17"/>
      <c r="D19" s="17"/>
      <c r="E19" s="7"/>
      <c r="F19" s="7"/>
      <c r="G19" s="7"/>
      <c r="I19" s="7"/>
      <c r="J19" s="7"/>
      <c r="K19" s="7"/>
      <c r="M19" s="7"/>
      <c r="N19" s="7"/>
      <c r="O19" s="7"/>
    </row>
    <row r="20" spans="1:15" hidden="1" x14ac:dyDescent="0.3">
      <c r="A20" s="11">
        <v>2210.3000000000002</v>
      </c>
      <c r="B20" s="12" t="s">
        <v>7</v>
      </c>
      <c r="C20" s="12"/>
      <c r="D20" s="13"/>
      <c r="E20" s="7"/>
      <c r="F20" s="7"/>
      <c r="G20" s="7"/>
      <c r="I20" s="7"/>
      <c r="J20" s="7"/>
      <c r="K20" s="7"/>
      <c r="M20" s="7"/>
      <c r="N20" s="7"/>
      <c r="O20" s="7"/>
    </row>
    <row r="21" spans="1:15" ht="21.75" hidden="1" customHeight="1" x14ac:dyDescent="0.3">
      <c r="A21" s="11">
        <v>2210.4</v>
      </c>
      <c r="B21" s="12" t="s">
        <v>8</v>
      </c>
      <c r="C21" s="12"/>
      <c r="D21" s="13"/>
      <c r="E21" s="7"/>
      <c r="F21" s="7"/>
      <c r="G21" s="7"/>
      <c r="I21" s="7"/>
      <c r="J21" s="7"/>
      <c r="K21" s="7"/>
      <c r="M21" s="7"/>
      <c r="N21" s="7"/>
      <c r="O21" s="7"/>
    </row>
    <row r="22" spans="1:15" x14ac:dyDescent="0.3">
      <c r="A22" s="11">
        <v>2210.5</v>
      </c>
      <c r="B22" s="12" t="s">
        <v>9</v>
      </c>
      <c r="C22" s="12"/>
      <c r="D22" s="13">
        <v>14265</v>
      </c>
      <c r="E22" s="7"/>
      <c r="F22" s="7"/>
      <c r="G22" s="7"/>
      <c r="I22" s="7"/>
      <c r="J22" s="7"/>
      <c r="K22" s="7"/>
      <c r="M22" s="7"/>
      <c r="N22" s="7"/>
      <c r="O22" s="7"/>
    </row>
    <row r="23" spans="1:15" hidden="1" outlineLevel="1" x14ac:dyDescent="0.3">
      <c r="A23" s="14"/>
      <c r="B23" s="15"/>
      <c r="C23" s="16">
        <f>SUM(C24:C36)</f>
        <v>14265</v>
      </c>
      <c r="D23" s="17"/>
      <c r="E23" s="18">
        <f>D22-C23</f>
        <v>0</v>
      </c>
    </row>
    <row r="24" spans="1:15" collapsed="1" x14ac:dyDescent="0.3">
      <c r="A24" s="11">
        <v>503</v>
      </c>
      <c r="B24" s="20" t="s">
        <v>10</v>
      </c>
      <c r="C24" s="17">
        <v>50</v>
      </c>
      <c r="D24" s="17"/>
      <c r="E24" s="7"/>
      <c r="F24" s="7"/>
      <c r="G24" s="7"/>
      <c r="I24" s="7"/>
      <c r="J24" s="7"/>
      <c r="K24" s="7"/>
      <c r="M24" s="7"/>
      <c r="N24" s="7"/>
      <c r="O24" s="7"/>
    </row>
    <row r="25" spans="1:15" x14ac:dyDescent="0.3">
      <c r="A25" s="11">
        <v>504</v>
      </c>
      <c r="B25" s="20" t="s">
        <v>11</v>
      </c>
      <c r="C25" s="17">
        <f>13945</f>
        <v>13945</v>
      </c>
      <c r="D25" s="17"/>
      <c r="E25" s="7"/>
      <c r="F25" s="7"/>
      <c r="G25" s="7"/>
      <c r="I25" s="7"/>
      <c r="J25" s="7"/>
      <c r="K25" s="7"/>
      <c r="M25" s="7"/>
      <c r="N25" s="7"/>
      <c r="O25" s="7"/>
    </row>
    <row r="26" spans="1:15" x14ac:dyDescent="0.3">
      <c r="A26" s="11">
        <v>505</v>
      </c>
      <c r="B26" s="20" t="s">
        <v>12</v>
      </c>
      <c r="C26" s="17">
        <v>270</v>
      </c>
      <c r="D26" s="17"/>
      <c r="E26" s="7"/>
      <c r="F26" s="7"/>
      <c r="G26" s="7"/>
      <c r="I26" s="7"/>
      <c r="J26" s="7"/>
      <c r="K26" s="7"/>
      <c r="M26" s="7"/>
      <c r="N26" s="7"/>
      <c r="O26" s="7"/>
    </row>
    <row r="27" spans="1:15" hidden="1" x14ac:dyDescent="0.3">
      <c r="A27" s="11"/>
      <c r="B27" s="20"/>
      <c r="C27" s="17"/>
      <c r="D27" s="17"/>
      <c r="E27" s="7"/>
      <c r="F27" s="7"/>
      <c r="G27" s="7"/>
      <c r="I27" s="7"/>
      <c r="J27" s="7"/>
      <c r="K27" s="7"/>
      <c r="M27" s="7"/>
      <c r="N27" s="7"/>
      <c r="O27" s="7"/>
    </row>
    <row r="28" spans="1:15" hidden="1" x14ac:dyDescent="0.3">
      <c r="A28" s="11"/>
      <c r="B28" s="20"/>
      <c r="C28" s="17"/>
      <c r="D28" s="17"/>
      <c r="E28" s="7"/>
      <c r="F28" s="7"/>
      <c r="G28" s="7"/>
      <c r="I28" s="7"/>
      <c r="J28" s="7"/>
      <c r="K28" s="7"/>
      <c r="M28" s="7"/>
      <c r="N28" s="7"/>
      <c r="O28" s="7"/>
    </row>
    <row r="29" spans="1:15" hidden="1" x14ac:dyDescent="0.3">
      <c r="A29" s="11"/>
      <c r="B29" s="20"/>
      <c r="C29" s="17"/>
      <c r="D29" s="17"/>
      <c r="E29" s="7"/>
      <c r="F29" s="7"/>
      <c r="G29" s="7"/>
      <c r="I29" s="7"/>
      <c r="J29" s="7"/>
      <c r="K29" s="7"/>
      <c r="M29" s="7"/>
      <c r="N29" s="7"/>
      <c r="O29" s="7"/>
    </row>
    <row r="30" spans="1:15" hidden="1" x14ac:dyDescent="0.3">
      <c r="A30" s="11"/>
      <c r="B30" s="20"/>
      <c r="C30" s="17"/>
      <c r="D30" s="17"/>
      <c r="E30" s="7"/>
      <c r="F30" s="7"/>
      <c r="G30" s="7"/>
      <c r="I30" s="7"/>
      <c r="J30" s="7"/>
      <c r="K30" s="7"/>
      <c r="M30" s="7"/>
      <c r="N30" s="7"/>
      <c r="O30" s="7"/>
    </row>
    <row r="31" spans="1:15" hidden="1" x14ac:dyDescent="0.3">
      <c r="A31" s="11"/>
      <c r="B31" s="20"/>
      <c r="C31" s="17"/>
      <c r="D31" s="17"/>
      <c r="E31" s="7"/>
      <c r="F31" s="7"/>
      <c r="G31" s="7"/>
      <c r="I31" s="7"/>
      <c r="J31" s="7"/>
      <c r="K31" s="7"/>
      <c r="M31" s="7"/>
      <c r="N31" s="7"/>
      <c r="O31" s="7"/>
    </row>
    <row r="32" spans="1:15" hidden="1" x14ac:dyDescent="0.3">
      <c r="A32" s="11"/>
      <c r="B32" s="20"/>
      <c r="C32" s="17"/>
      <c r="D32" s="17"/>
      <c r="E32" s="7"/>
      <c r="F32" s="7"/>
      <c r="G32" s="7"/>
      <c r="I32" s="7"/>
      <c r="J32" s="7"/>
      <c r="K32" s="7"/>
      <c r="M32" s="7"/>
      <c r="N32" s="7"/>
      <c r="O32" s="7"/>
    </row>
    <row r="33" spans="1:15" hidden="1" x14ac:dyDescent="0.3">
      <c r="A33" s="11"/>
      <c r="B33" s="20"/>
      <c r="C33" s="17"/>
      <c r="D33" s="17"/>
      <c r="E33" s="7"/>
      <c r="F33" s="7"/>
      <c r="G33" s="7"/>
      <c r="I33" s="7"/>
      <c r="J33" s="7"/>
      <c r="K33" s="7"/>
      <c r="M33" s="7"/>
      <c r="N33" s="7"/>
      <c r="O33" s="7"/>
    </row>
    <row r="34" spans="1:15" hidden="1" x14ac:dyDescent="0.3">
      <c r="A34" s="11"/>
      <c r="B34" s="20"/>
      <c r="C34" s="17"/>
      <c r="D34" s="17"/>
      <c r="E34" s="7"/>
      <c r="F34" s="7"/>
      <c r="G34" s="7"/>
      <c r="I34" s="7"/>
      <c r="J34" s="7"/>
      <c r="K34" s="7"/>
      <c r="M34" s="7"/>
      <c r="N34" s="7"/>
      <c r="O34" s="7"/>
    </row>
    <row r="35" spans="1:15" hidden="1" x14ac:dyDescent="0.3">
      <c r="A35" s="11"/>
      <c r="B35" s="20"/>
      <c r="C35" s="17"/>
      <c r="D35" s="17"/>
      <c r="E35" s="7"/>
      <c r="F35" s="7"/>
      <c r="G35" s="7"/>
      <c r="I35" s="7"/>
      <c r="J35" s="7"/>
      <c r="K35" s="7"/>
      <c r="M35" s="7"/>
      <c r="N35" s="7"/>
      <c r="O35" s="7"/>
    </row>
    <row r="36" spans="1:15" ht="17.25" hidden="1" customHeight="1" x14ac:dyDescent="0.3">
      <c r="A36" s="11"/>
      <c r="B36" s="20"/>
      <c r="C36" s="17"/>
      <c r="D36" s="17"/>
      <c r="E36" s="7"/>
      <c r="F36" s="7"/>
      <c r="G36" s="7"/>
      <c r="I36" s="7"/>
      <c r="J36" s="7"/>
      <c r="K36" s="7"/>
      <c r="M36" s="7"/>
      <c r="N36" s="7"/>
      <c r="O36" s="7"/>
    </row>
    <row r="37" spans="1:15" ht="18.75" hidden="1" customHeight="1" x14ac:dyDescent="0.3">
      <c r="A37" s="11">
        <v>2210.6</v>
      </c>
      <c r="B37" s="12" t="s">
        <v>13</v>
      </c>
      <c r="C37" s="12"/>
      <c r="D37" s="13"/>
      <c r="E37" s="7"/>
      <c r="F37" s="7"/>
      <c r="G37" s="7"/>
      <c r="I37" s="7"/>
      <c r="J37" s="7"/>
      <c r="K37" s="7"/>
      <c r="M37" s="7"/>
      <c r="N37" s="7"/>
      <c r="O37" s="7"/>
    </row>
    <row r="38" spans="1:15" x14ac:dyDescent="0.3">
      <c r="A38" s="11">
        <v>2210.6999999999998</v>
      </c>
      <c r="B38" s="12" t="s">
        <v>14</v>
      </c>
      <c r="C38" s="12"/>
      <c r="D38" s="13">
        <v>4047</v>
      </c>
      <c r="E38" s="7"/>
      <c r="F38" s="7"/>
      <c r="G38" s="7"/>
      <c r="I38" s="7"/>
      <c r="J38" s="7"/>
      <c r="K38" s="7"/>
      <c r="M38" s="7"/>
      <c r="N38" s="7"/>
      <c r="O38" s="7"/>
    </row>
    <row r="39" spans="1:15" hidden="1" outlineLevel="1" x14ac:dyDescent="0.3">
      <c r="A39" s="14"/>
      <c r="B39" s="15"/>
      <c r="C39" s="16">
        <f>SUM(C40:C49)</f>
        <v>4047</v>
      </c>
      <c r="D39" s="17"/>
      <c r="E39" s="18">
        <f>D38-C39</f>
        <v>0</v>
      </c>
    </row>
    <row r="40" spans="1:15" collapsed="1" x14ac:dyDescent="0.3">
      <c r="A40" s="11"/>
      <c r="B40" s="20" t="s">
        <v>15</v>
      </c>
      <c r="C40" s="17">
        <v>4047</v>
      </c>
      <c r="D40" s="17"/>
      <c r="E40" s="7"/>
      <c r="F40" s="7"/>
      <c r="G40" s="7"/>
      <c r="I40" s="7"/>
      <c r="J40" s="7"/>
      <c r="K40" s="7"/>
      <c r="M40" s="7"/>
      <c r="N40" s="7"/>
      <c r="O40" s="7"/>
    </row>
    <row r="41" spans="1:15" hidden="1" x14ac:dyDescent="0.3">
      <c r="A41" s="11"/>
      <c r="B41" s="20"/>
      <c r="C41" s="17"/>
      <c r="D41" s="17"/>
      <c r="E41" s="7"/>
      <c r="F41" s="7"/>
      <c r="G41" s="7"/>
      <c r="I41" s="7"/>
      <c r="J41" s="7"/>
      <c r="K41" s="7"/>
      <c r="M41" s="7"/>
      <c r="N41" s="7"/>
      <c r="O41" s="7"/>
    </row>
    <row r="42" spans="1:15" hidden="1" x14ac:dyDescent="0.3">
      <c r="A42" s="11"/>
      <c r="B42" s="20"/>
      <c r="C42" s="17"/>
      <c r="D42" s="17"/>
      <c r="E42" s="7"/>
      <c r="F42" s="7"/>
      <c r="G42" s="7"/>
      <c r="I42" s="7"/>
      <c r="J42" s="7"/>
      <c r="K42" s="7"/>
      <c r="M42" s="7"/>
      <c r="N42" s="7"/>
      <c r="O42" s="7"/>
    </row>
    <row r="43" spans="1:15" hidden="1" x14ac:dyDescent="0.3">
      <c r="A43" s="11"/>
      <c r="B43" s="20"/>
      <c r="C43" s="17"/>
      <c r="D43" s="17"/>
      <c r="E43" s="7"/>
      <c r="F43" s="7"/>
      <c r="G43" s="7"/>
      <c r="I43" s="7"/>
      <c r="J43" s="7"/>
      <c r="K43" s="7"/>
      <c r="M43" s="7"/>
      <c r="N43" s="7"/>
      <c r="O43" s="7"/>
    </row>
    <row r="44" spans="1:15" hidden="1" x14ac:dyDescent="0.3">
      <c r="A44" s="11"/>
      <c r="B44" s="20"/>
      <c r="C44" s="17"/>
      <c r="D44" s="17"/>
      <c r="E44" s="7"/>
      <c r="F44" s="7"/>
      <c r="G44" s="7"/>
      <c r="I44" s="7"/>
      <c r="J44" s="7"/>
      <c r="K44" s="7"/>
      <c r="M44" s="7"/>
      <c r="N44" s="7"/>
      <c r="O44" s="7"/>
    </row>
    <row r="45" spans="1:15" hidden="1" x14ac:dyDescent="0.3">
      <c r="A45" s="11"/>
      <c r="B45" s="20"/>
      <c r="C45" s="17"/>
      <c r="D45" s="17"/>
      <c r="E45" s="7"/>
      <c r="F45" s="7"/>
      <c r="G45" s="7"/>
      <c r="I45" s="7"/>
      <c r="J45" s="7"/>
      <c r="K45" s="7"/>
      <c r="M45" s="7"/>
      <c r="N45" s="7"/>
      <c r="O45" s="7"/>
    </row>
    <row r="46" spans="1:15" hidden="1" x14ac:dyDescent="0.3">
      <c r="A46" s="11"/>
      <c r="B46" s="20"/>
      <c r="C46" s="17"/>
      <c r="D46" s="17"/>
      <c r="E46" s="7"/>
      <c r="F46" s="7"/>
      <c r="G46" s="7"/>
      <c r="I46" s="7"/>
      <c r="J46" s="7"/>
      <c r="K46" s="7"/>
      <c r="M46" s="7"/>
      <c r="N46" s="7"/>
      <c r="O46" s="7"/>
    </row>
    <row r="47" spans="1:15" hidden="1" x14ac:dyDescent="0.3">
      <c r="A47" s="11"/>
      <c r="B47" s="20"/>
      <c r="C47" s="17"/>
      <c r="D47" s="17"/>
      <c r="E47" s="7"/>
      <c r="F47" s="7"/>
      <c r="G47" s="7"/>
      <c r="I47" s="7"/>
      <c r="J47" s="7"/>
      <c r="K47" s="7"/>
      <c r="M47" s="7"/>
      <c r="N47" s="7"/>
      <c r="O47" s="7"/>
    </row>
    <row r="48" spans="1:15" hidden="1" x14ac:dyDescent="0.3">
      <c r="A48" s="11"/>
      <c r="B48" s="20"/>
      <c r="C48" s="17"/>
      <c r="D48" s="17"/>
      <c r="E48" s="7"/>
      <c r="F48" s="7"/>
      <c r="G48" s="7"/>
      <c r="I48" s="7"/>
      <c r="J48" s="7"/>
      <c r="K48" s="7"/>
      <c r="M48" s="7"/>
      <c r="N48" s="7"/>
      <c r="O48" s="7"/>
    </row>
    <row r="49" spans="1:15" hidden="1" x14ac:dyDescent="0.3">
      <c r="A49" s="11"/>
      <c r="B49" s="21"/>
      <c r="C49" s="17"/>
      <c r="D49" s="17"/>
      <c r="E49" s="7"/>
      <c r="F49" s="7"/>
      <c r="G49" s="7"/>
      <c r="I49" s="7"/>
      <c r="J49" s="7"/>
      <c r="K49" s="7"/>
      <c r="M49" s="7"/>
      <c r="N49" s="7"/>
      <c r="O49" s="7"/>
    </row>
    <row r="50" spans="1:15" x14ac:dyDescent="0.3">
      <c r="A50" s="11">
        <v>2210.8000000000002</v>
      </c>
      <c r="B50" s="12" t="s">
        <v>16</v>
      </c>
      <c r="C50" s="12"/>
      <c r="D50" s="13">
        <v>3712</v>
      </c>
      <c r="E50" s="7"/>
      <c r="F50" s="7"/>
      <c r="G50" s="7"/>
      <c r="I50" s="7"/>
      <c r="J50" s="7"/>
      <c r="K50" s="7"/>
      <c r="M50" s="7"/>
      <c r="N50" s="7"/>
      <c r="O50" s="7"/>
    </row>
    <row r="51" spans="1:15" hidden="1" outlineLevel="1" x14ac:dyDescent="0.3">
      <c r="A51" s="14"/>
      <c r="B51" s="15"/>
      <c r="C51" s="16">
        <f>SUM(C52:C55)</f>
        <v>3712</v>
      </c>
      <c r="D51" s="22"/>
      <c r="E51" s="18">
        <f>D50-C51</f>
        <v>0</v>
      </c>
    </row>
    <row r="52" spans="1:15" collapsed="1" x14ac:dyDescent="0.3">
      <c r="A52" s="11">
        <v>803</v>
      </c>
      <c r="B52" s="20" t="s">
        <v>17</v>
      </c>
      <c r="C52" s="17">
        <v>3712</v>
      </c>
      <c r="D52" s="22"/>
      <c r="E52" s="7"/>
      <c r="F52" s="7"/>
      <c r="G52" s="7"/>
      <c r="I52" s="7"/>
      <c r="J52" s="7"/>
      <c r="K52" s="7"/>
      <c r="M52" s="7"/>
      <c r="N52" s="7"/>
      <c r="O52" s="7"/>
    </row>
    <row r="53" spans="1:15" hidden="1" x14ac:dyDescent="0.3">
      <c r="A53" s="11"/>
      <c r="B53" s="20"/>
      <c r="C53" s="17"/>
      <c r="D53" s="22"/>
      <c r="E53" s="7"/>
      <c r="F53" s="7"/>
      <c r="G53" s="7"/>
      <c r="I53" s="7"/>
      <c r="J53" s="7"/>
      <c r="K53" s="7"/>
      <c r="M53" s="7"/>
      <c r="N53" s="7"/>
      <c r="O53" s="7"/>
    </row>
    <row r="54" spans="1:15" hidden="1" x14ac:dyDescent="0.3">
      <c r="A54" s="11"/>
      <c r="B54" s="20"/>
      <c r="C54" s="17"/>
      <c r="D54" s="22"/>
      <c r="E54" s="7"/>
      <c r="F54" s="7"/>
      <c r="G54" s="7"/>
      <c r="I54" s="7"/>
      <c r="J54" s="7"/>
      <c r="K54" s="7"/>
      <c r="M54" s="7"/>
      <c r="N54" s="7"/>
      <c r="O54" s="7"/>
    </row>
    <row r="55" spans="1:15" hidden="1" x14ac:dyDescent="0.3">
      <c r="A55" s="11"/>
      <c r="B55" s="21"/>
      <c r="C55" s="17"/>
      <c r="D55" s="22"/>
      <c r="E55" s="7"/>
      <c r="F55" s="7"/>
      <c r="G55" s="7"/>
      <c r="I55" s="7"/>
      <c r="J55" s="7"/>
      <c r="K55" s="7"/>
      <c r="M55" s="7"/>
      <c r="N55" s="7"/>
      <c r="O55" s="7"/>
    </row>
    <row r="56" spans="1:15" hidden="1" x14ac:dyDescent="0.3">
      <c r="A56" s="11">
        <v>2210.9</v>
      </c>
      <c r="B56" s="12" t="s">
        <v>18</v>
      </c>
      <c r="C56" s="12"/>
      <c r="D56" s="13"/>
      <c r="E56" s="7"/>
      <c r="F56" s="7"/>
      <c r="G56" s="7"/>
      <c r="I56" s="7"/>
      <c r="J56" s="7"/>
      <c r="K56" s="7"/>
      <c r="M56" s="7"/>
      <c r="N56" s="7"/>
      <c r="O56" s="7"/>
    </row>
    <row r="57" spans="1:15" hidden="1" outlineLevel="1" x14ac:dyDescent="0.3">
      <c r="A57" s="14"/>
      <c r="B57" s="15"/>
      <c r="C57" s="16">
        <f>SUM(C58:C61)</f>
        <v>0</v>
      </c>
      <c r="D57" s="17"/>
      <c r="E57" s="18">
        <f>D56-C57</f>
        <v>0</v>
      </c>
    </row>
    <row r="58" spans="1:15" hidden="1" collapsed="1" x14ac:dyDescent="0.3">
      <c r="A58" s="11"/>
      <c r="B58" s="20"/>
      <c r="C58" s="17"/>
      <c r="D58" s="17"/>
      <c r="E58" s="7"/>
      <c r="F58" s="7"/>
      <c r="G58" s="7"/>
      <c r="I58" s="7"/>
      <c r="J58" s="7"/>
      <c r="K58" s="7"/>
      <c r="M58" s="7"/>
      <c r="N58" s="7"/>
      <c r="O58" s="7"/>
    </row>
    <row r="59" spans="1:15" hidden="1" x14ac:dyDescent="0.3">
      <c r="A59" s="11"/>
      <c r="B59" s="20"/>
      <c r="C59" s="17"/>
      <c r="D59" s="17"/>
      <c r="E59" s="7"/>
      <c r="F59" s="7"/>
      <c r="G59" s="7"/>
      <c r="I59" s="7"/>
      <c r="J59" s="7"/>
      <c r="K59" s="7"/>
      <c r="M59" s="7"/>
      <c r="N59" s="7"/>
      <c r="O59" s="7"/>
    </row>
    <row r="60" spans="1:15" hidden="1" x14ac:dyDescent="0.3">
      <c r="A60" s="11"/>
      <c r="B60" s="20"/>
      <c r="C60" s="17"/>
      <c r="D60" s="17"/>
      <c r="E60" s="7"/>
      <c r="F60" s="7"/>
      <c r="G60" s="7"/>
      <c r="I60" s="7"/>
      <c r="J60" s="7"/>
      <c r="K60" s="7"/>
      <c r="M60" s="7"/>
      <c r="N60" s="7"/>
      <c r="O60" s="7"/>
    </row>
    <row r="61" spans="1:15" hidden="1" x14ac:dyDescent="0.3">
      <c r="A61" s="11"/>
      <c r="B61" s="20"/>
      <c r="C61" s="17"/>
      <c r="D61" s="17"/>
      <c r="E61" s="7"/>
      <c r="F61" s="7"/>
      <c r="G61" s="7"/>
      <c r="I61" s="7"/>
      <c r="J61" s="7"/>
      <c r="K61" s="7"/>
      <c r="M61" s="7"/>
      <c r="N61" s="7"/>
      <c r="O61" s="7"/>
    </row>
    <row r="62" spans="1:15" hidden="1" x14ac:dyDescent="0.3">
      <c r="A62" s="11">
        <v>2211.9</v>
      </c>
      <c r="B62" s="12" t="s">
        <v>19</v>
      </c>
      <c r="C62" s="12"/>
      <c r="D62" s="13"/>
      <c r="E62" s="7"/>
      <c r="F62" s="7"/>
      <c r="G62" s="7"/>
      <c r="I62" s="7"/>
      <c r="J62" s="7"/>
      <c r="K62" s="7"/>
      <c r="M62" s="7"/>
      <c r="N62" s="7"/>
      <c r="O62" s="7"/>
    </row>
    <row r="63" spans="1:15" hidden="1" outlineLevel="1" x14ac:dyDescent="0.3">
      <c r="A63" s="14"/>
      <c r="B63" s="15"/>
      <c r="C63" s="16">
        <f>SUM(C64:C87)</f>
        <v>0</v>
      </c>
      <c r="D63" s="17"/>
      <c r="E63" s="18">
        <f>D62-C63</f>
        <v>0</v>
      </c>
    </row>
    <row r="64" spans="1:15" hidden="1" collapsed="1" x14ac:dyDescent="0.3">
      <c r="A64" s="11"/>
      <c r="B64" s="20"/>
      <c r="C64" s="17"/>
      <c r="D64" s="17"/>
      <c r="E64" s="7"/>
      <c r="F64" s="7"/>
      <c r="G64" s="7"/>
      <c r="I64" s="7"/>
      <c r="J64" s="7"/>
      <c r="K64" s="7"/>
      <c r="M64" s="7"/>
      <c r="N64" s="7"/>
      <c r="O64" s="7"/>
    </row>
    <row r="65" spans="1:15" hidden="1" x14ac:dyDescent="0.3">
      <c r="A65" s="11"/>
      <c r="B65" s="20"/>
      <c r="C65" s="17"/>
      <c r="D65" s="17"/>
      <c r="E65" s="7"/>
      <c r="F65" s="7"/>
      <c r="G65" s="7"/>
      <c r="I65" s="7"/>
      <c r="J65" s="7"/>
      <c r="K65" s="7"/>
      <c r="M65" s="7"/>
      <c r="N65" s="7"/>
      <c r="O65" s="7"/>
    </row>
    <row r="66" spans="1:15" hidden="1" x14ac:dyDescent="0.3">
      <c r="A66" s="11"/>
      <c r="B66" s="20"/>
      <c r="C66" s="17"/>
      <c r="D66" s="17"/>
      <c r="E66" s="7"/>
      <c r="F66" s="7"/>
      <c r="G66" s="7"/>
      <c r="I66" s="7"/>
      <c r="J66" s="7"/>
      <c r="K66" s="7"/>
      <c r="M66" s="7"/>
      <c r="N66" s="7"/>
      <c r="O66" s="7"/>
    </row>
    <row r="67" spans="1:15" hidden="1" x14ac:dyDescent="0.3">
      <c r="A67" s="11"/>
      <c r="B67" s="20"/>
      <c r="C67" s="17"/>
      <c r="D67" s="17"/>
      <c r="E67" s="7"/>
      <c r="F67" s="7"/>
      <c r="G67" s="7"/>
      <c r="I67" s="7"/>
      <c r="J67" s="7"/>
      <c r="K67" s="7"/>
      <c r="M67" s="7"/>
      <c r="N67" s="7"/>
      <c r="O67" s="7"/>
    </row>
    <row r="68" spans="1:15" hidden="1" x14ac:dyDescent="0.3">
      <c r="A68" s="11"/>
      <c r="B68" s="20"/>
      <c r="C68" s="17"/>
      <c r="D68" s="17"/>
      <c r="E68" s="7"/>
      <c r="F68" s="7"/>
      <c r="G68" s="7"/>
      <c r="I68" s="7"/>
      <c r="J68" s="7"/>
      <c r="K68" s="7"/>
      <c r="M68" s="7"/>
      <c r="N68" s="7"/>
      <c r="O68" s="7"/>
    </row>
    <row r="69" spans="1:15" hidden="1" x14ac:dyDescent="0.3">
      <c r="A69" s="11"/>
      <c r="B69" s="20"/>
      <c r="C69" s="17"/>
      <c r="D69" s="17"/>
      <c r="E69" s="7"/>
      <c r="F69" s="7"/>
      <c r="G69" s="7"/>
      <c r="I69" s="7"/>
      <c r="J69" s="7"/>
      <c r="K69" s="7"/>
      <c r="M69" s="7"/>
      <c r="N69" s="7"/>
      <c r="O69" s="7"/>
    </row>
    <row r="70" spans="1:15" hidden="1" x14ac:dyDescent="0.3">
      <c r="A70" s="11"/>
      <c r="B70" s="20"/>
      <c r="C70" s="17"/>
      <c r="D70" s="17"/>
      <c r="E70" s="7"/>
      <c r="F70" s="7"/>
      <c r="G70" s="7"/>
      <c r="I70" s="7"/>
      <c r="J70" s="7"/>
      <c r="K70" s="7"/>
      <c r="M70" s="7"/>
      <c r="N70" s="7"/>
      <c r="O70" s="7"/>
    </row>
    <row r="71" spans="1:15" hidden="1" x14ac:dyDescent="0.3">
      <c r="A71" s="11"/>
      <c r="B71" s="20"/>
      <c r="C71" s="17"/>
      <c r="D71" s="17"/>
      <c r="E71" s="7"/>
      <c r="F71" s="7"/>
      <c r="G71" s="7"/>
      <c r="I71" s="7"/>
      <c r="J71" s="7"/>
      <c r="K71" s="7"/>
      <c r="M71" s="7"/>
      <c r="N71" s="7"/>
      <c r="O71" s="7"/>
    </row>
    <row r="72" spans="1:15" hidden="1" x14ac:dyDescent="0.3">
      <c r="A72" s="11"/>
      <c r="B72" s="20"/>
      <c r="C72" s="17"/>
      <c r="D72" s="17"/>
      <c r="E72" s="7"/>
      <c r="F72" s="7"/>
      <c r="G72" s="7"/>
      <c r="I72" s="7"/>
      <c r="J72" s="7"/>
      <c r="K72" s="7"/>
      <c r="M72" s="7"/>
      <c r="N72" s="7"/>
      <c r="O72" s="7"/>
    </row>
    <row r="73" spans="1:15" hidden="1" x14ac:dyDescent="0.3">
      <c r="A73" s="11"/>
      <c r="B73" s="20"/>
      <c r="C73" s="17"/>
      <c r="D73" s="17"/>
      <c r="E73" s="7"/>
      <c r="F73" s="7"/>
      <c r="G73" s="7"/>
      <c r="I73" s="7"/>
      <c r="J73" s="7"/>
      <c r="K73" s="7"/>
      <c r="M73" s="7"/>
      <c r="N73" s="7"/>
      <c r="O73" s="7"/>
    </row>
    <row r="74" spans="1:15" hidden="1" x14ac:dyDescent="0.3">
      <c r="A74" s="11"/>
      <c r="B74" s="20"/>
      <c r="C74" s="17"/>
      <c r="D74" s="17"/>
      <c r="E74" s="7"/>
      <c r="F74" s="7"/>
      <c r="G74" s="7"/>
      <c r="I74" s="7"/>
      <c r="J74" s="7"/>
      <c r="K74" s="7"/>
      <c r="M74" s="7"/>
      <c r="N74" s="7"/>
      <c r="O74" s="7"/>
    </row>
    <row r="75" spans="1:15" hidden="1" x14ac:dyDescent="0.3">
      <c r="A75" s="11"/>
      <c r="B75" s="20"/>
      <c r="C75" s="17"/>
      <c r="D75" s="17"/>
      <c r="E75" s="7"/>
      <c r="F75" s="7"/>
      <c r="G75" s="7"/>
      <c r="I75" s="7"/>
      <c r="J75" s="7"/>
      <c r="K75" s="7"/>
      <c r="M75" s="7"/>
      <c r="N75" s="7"/>
      <c r="O75" s="7"/>
    </row>
    <row r="76" spans="1:15" hidden="1" x14ac:dyDescent="0.3">
      <c r="A76" s="11"/>
      <c r="B76" s="20"/>
      <c r="C76" s="17"/>
      <c r="D76" s="17"/>
      <c r="E76" s="7"/>
      <c r="F76" s="7"/>
      <c r="G76" s="7"/>
      <c r="I76" s="7"/>
      <c r="J76" s="7"/>
      <c r="K76" s="7"/>
      <c r="M76" s="7"/>
      <c r="N76" s="7"/>
      <c r="O76" s="7"/>
    </row>
    <row r="77" spans="1:15" hidden="1" x14ac:dyDescent="0.3">
      <c r="A77" s="11"/>
      <c r="B77" s="20"/>
      <c r="C77" s="17"/>
      <c r="D77" s="17"/>
      <c r="E77" s="7"/>
      <c r="F77" s="7"/>
      <c r="G77" s="7"/>
      <c r="I77" s="7"/>
      <c r="J77" s="7"/>
      <c r="K77" s="7"/>
      <c r="M77" s="7"/>
      <c r="N77" s="7"/>
      <c r="O77" s="7"/>
    </row>
    <row r="78" spans="1:15" hidden="1" x14ac:dyDescent="0.3">
      <c r="A78" s="11"/>
      <c r="B78" s="20"/>
      <c r="C78" s="17"/>
      <c r="D78" s="17"/>
      <c r="E78" s="7"/>
      <c r="F78" s="7"/>
      <c r="G78" s="7"/>
      <c r="I78" s="7"/>
      <c r="J78" s="7"/>
      <c r="K78" s="7"/>
      <c r="M78" s="7"/>
      <c r="N78" s="7"/>
      <c r="O78" s="7"/>
    </row>
    <row r="79" spans="1:15" hidden="1" x14ac:dyDescent="0.3">
      <c r="A79" s="11"/>
      <c r="B79" s="20"/>
      <c r="C79" s="17"/>
      <c r="D79" s="17"/>
      <c r="E79" s="7"/>
      <c r="F79" s="7"/>
      <c r="G79" s="7"/>
      <c r="I79" s="7"/>
      <c r="J79" s="7"/>
      <c r="K79" s="7"/>
      <c r="M79" s="7"/>
      <c r="N79" s="7"/>
      <c r="O79" s="7"/>
    </row>
    <row r="80" spans="1:15" hidden="1" x14ac:dyDescent="0.3">
      <c r="A80" s="11"/>
      <c r="B80" s="20"/>
      <c r="C80" s="17"/>
      <c r="D80" s="17"/>
      <c r="E80" s="7"/>
      <c r="F80" s="7"/>
      <c r="G80" s="7"/>
      <c r="I80" s="7"/>
      <c r="J80" s="7"/>
      <c r="K80" s="7"/>
      <c r="M80" s="7"/>
      <c r="N80" s="7"/>
      <c r="O80" s="7"/>
    </row>
    <row r="81" spans="1:15" hidden="1" x14ac:dyDescent="0.3">
      <c r="A81" s="11"/>
      <c r="B81" s="23"/>
      <c r="C81" s="17"/>
      <c r="D81" s="17"/>
      <c r="E81" s="7"/>
      <c r="F81" s="7"/>
      <c r="G81" s="7"/>
      <c r="I81" s="7"/>
      <c r="J81" s="7"/>
      <c r="K81" s="7"/>
      <c r="M81" s="7"/>
      <c r="N81" s="7"/>
      <c r="O81" s="7"/>
    </row>
    <row r="82" spans="1:15" hidden="1" x14ac:dyDescent="0.3">
      <c r="A82" s="11"/>
      <c r="B82" s="20"/>
      <c r="C82" s="17"/>
      <c r="D82" s="17"/>
      <c r="E82" s="7"/>
      <c r="F82" s="7"/>
      <c r="G82" s="7"/>
      <c r="I82" s="7"/>
      <c r="J82" s="7"/>
      <c r="K82" s="7"/>
      <c r="M82" s="7"/>
      <c r="N82" s="7"/>
      <c r="O82" s="7"/>
    </row>
    <row r="83" spans="1:15" hidden="1" x14ac:dyDescent="0.3">
      <c r="A83" s="11"/>
      <c r="B83" s="20"/>
      <c r="C83" s="17"/>
      <c r="D83" s="17"/>
      <c r="E83" s="7"/>
      <c r="F83" s="7"/>
      <c r="G83" s="7"/>
      <c r="I83" s="7"/>
      <c r="J83" s="7"/>
      <c r="K83" s="7"/>
      <c r="M83" s="7"/>
      <c r="N83" s="7"/>
      <c r="O83" s="7"/>
    </row>
    <row r="84" spans="1:15" hidden="1" x14ac:dyDescent="0.3">
      <c r="A84" s="11"/>
      <c r="B84" s="20"/>
      <c r="C84" s="17"/>
      <c r="D84" s="17"/>
      <c r="E84" s="7"/>
      <c r="F84" s="7"/>
      <c r="G84" s="7"/>
      <c r="I84" s="7"/>
      <c r="J84" s="7"/>
      <c r="K84" s="7"/>
      <c r="M84" s="7"/>
      <c r="N84" s="7"/>
      <c r="O84" s="7"/>
    </row>
    <row r="85" spans="1:15" hidden="1" x14ac:dyDescent="0.3">
      <c r="A85" s="11"/>
      <c r="B85" s="20"/>
      <c r="C85" s="17"/>
      <c r="D85" s="17"/>
      <c r="E85" s="7"/>
      <c r="F85" s="7"/>
      <c r="G85" s="7"/>
      <c r="I85" s="7"/>
      <c r="J85" s="7"/>
      <c r="K85" s="7"/>
      <c r="M85" s="7"/>
      <c r="N85" s="7"/>
      <c r="O85" s="7"/>
    </row>
    <row r="86" spans="1:15" hidden="1" x14ac:dyDescent="0.3">
      <c r="A86" s="11"/>
      <c r="B86" s="20"/>
      <c r="C86" s="17"/>
      <c r="D86" s="17"/>
      <c r="E86" s="7"/>
      <c r="F86" s="7"/>
      <c r="G86" s="7"/>
      <c r="I86" s="7"/>
      <c r="J86" s="7"/>
      <c r="K86" s="7"/>
      <c r="M86" s="7"/>
      <c r="N86" s="7"/>
      <c r="O86" s="7"/>
    </row>
    <row r="87" spans="1:15" hidden="1" outlineLevel="1" x14ac:dyDescent="0.3">
      <c r="A87" s="7"/>
      <c r="B87" s="24"/>
      <c r="D87" s="3" t="b">
        <f>D5=D6</f>
        <v>1</v>
      </c>
      <c r="E87" s="7"/>
      <c r="F87" s="7"/>
      <c r="G87" s="7"/>
      <c r="I87" s="7"/>
      <c r="J87" s="7"/>
      <c r="K87" s="7"/>
      <c r="M87" s="7"/>
      <c r="N87" s="7"/>
      <c r="O87" s="7"/>
    </row>
    <row r="88" spans="1:15" collapsed="1" x14ac:dyDescent="0.3">
      <c r="A88" s="7"/>
      <c r="B88" s="24"/>
      <c r="D88" s="25" t="s">
        <v>20</v>
      </c>
      <c r="E88" s="7"/>
      <c r="F88" s="7"/>
      <c r="G88" s="7"/>
      <c r="I88" s="7"/>
      <c r="J88" s="7"/>
      <c r="K88" s="7"/>
      <c r="M88" s="7"/>
      <c r="N88" s="7"/>
      <c r="O88" s="7"/>
    </row>
    <row r="89" spans="1:15" x14ac:dyDescent="0.3">
      <c r="A89" s="7"/>
      <c r="B89" s="7"/>
      <c r="D89" s="25" t="s">
        <v>20</v>
      </c>
      <c r="E89" s="7"/>
      <c r="F89" s="7"/>
      <c r="G89" s="7"/>
      <c r="I89" s="7"/>
      <c r="J89" s="7"/>
      <c r="K89" s="7"/>
      <c r="M89" s="7"/>
      <c r="N89" s="7"/>
      <c r="O89" s="7"/>
    </row>
    <row r="90" spans="1:15" ht="14.25" customHeight="1" x14ac:dyDescent="0.3">
      <c r="D90" s="25" t="s">
        <v>20</v>
      </c>
    </row>
    <row r="91" spans="1:15" ht="39.75" customHeight="1" x14ac:dyDescent="0.3">
      <c r="A91" s="4">
        <v>2240</v>
      </c>
      <c r="B91" s="5" t="s">
        <v>21</v>
      </c>
      <c r="C91" s="5"/>
      <c r="D91" s="6">
        <f>SUM(D93:D130)</f>
        <v>40882.92</v>
      </c>
      <c r="E91" s="7"/>
      <c r="F91" s="7"/>
      <c r="G91" s="7"/>
      <c r="I91" s="7"/>
      <c r="J91" s="7"/>
      <c r="K91" s="7"/>
      <c r="M91" s="7"/>
      <c r="N91" s="7"/>
      <c r="O91" s="7"/>
    </row>
    <row r="92" spans="1:15" hidden="1" outlineLevel="1" x14ac:dyDescent="0.3">
      <c r="A92" s="26">
        <v>2240</v>
      </c>
      <c r="B92" s="26"/>
      <c r="C92" s="9"/>
      <c r="D92" s="9">
        <f>Ліцей5!I14</f>
        <v>40882.92</v>
      </c>
      <c r="E92" s="27" t="b">
        <f>D92=D91</f>
        <v>1</v>
      </c>
    </row>
    <row r="93" spans="1:15" collapsed="1" x14ac:dyDescent="0.3">
      <c r="A93" s="14">
        <v>2240.1</v>
      </c>
      <c r="B93" s="12" t="s">
        <v>22</v>
      </c>
      <c r="C93" s="12"/>
      <c r="D93" s="13">
        <v>25193</v>
      </c>
    </row>
    <row r="94" spans="1:15" hidden="1" x14ac:dyDescent="0.3">
      <c r="A94" s="14">
        <v>2240.1999999999998</v>
      </c>
      <c r="B94" s="28" t="s">
        <v>23</v>
      </c>
      <c r="C94" s="29"/>
      <c r="D94" s="13"/>
    </row>
    <row r="95" spans="1:15" hidden="1" x14ac:dyDescent="0.3">
      <c r="A95" s="14">
        <v>2240.3000000000002</v>
      </c>
      <c r="B95" s="28" t="s">
        <v>24</v>
      </c>
      <c r="C95" s="29"/>
      <c r="D95" s="13"/>
    </row>
    <row r="96" spans="1:15" hidden="1" outlineLevel="1" x14ac:dyDescent="0.3">
      <c r="A96" s="14"/>
      <c r="B96" s="15"/>
      <c r="C96" s="16">
        <f>SUM(C97:C102)</f>
        <v>0</v>
      </c>
      <c r="D96" s="17"/>
      <c r="E96" s="18">
        <f>D95-C96</f>
        <v>0</v>
      </c>
    </row>
    <row r="97" spans="1:5" hidden="1" collapsed="1" x14ac:dyDescent="0.3">
      <c r="A97" s="14"/>
      <c r="B97" s="20"/>
      <c r="C97" s="17"/>
      <c r="D97" s="17"/>
    </row>
    <row r="98" spans="1:5" hidden="1" x14ac:dyDescent="0.3">
      <c r="A98" s="14"/>
      <c r="B98" s="20"/>
      <c r="C98" s="17"/>
      <c r="D98" s="17"/>
    </row>
    <row r="99" spans="1:5" hidden="1" x14ac:dyDescent="0.3">
      <c r="A99" s="14"/>
      <c r="B99" s="20"/>
      <c r="C99" s="17"/>
      <c r="D99" s="17"/>
    </row>
    <row r="100" spans="1:5" hidden="1" x14ac:dyDescent="0.3">
      <c r="A100" s="14"/>
      <c r="B100" s="20"/>
      <c r="C100" s="17"/>
      <c r="D100" s="17"/>
    </row>
    <row r="101" spans="1:5" hidden="1" x14ac:dyDescent="0.3">
      <c r="A101" s="14"/>
      <c r="B101" s="20"/>
      <c r="C101" s="17"/>
      <c r="D101" s="17"/>
    </row>
    <row r="102" spans="1:5" hidden="1" x14ac:dyDescent="0.3">
      <c r="A102" s="14"/>
      <c r="B102" s="20"/>
      <c r="C102" s="17"/>
      <c r="D102" s="17"/>
    </row>
    <row r="103" spans="1:5" ht="15.75" hidden="1" customHeight="1" x14ac:dyDescent="0.3">
      <c r="A103" s="14">
        <v>2240.4</v>
      </c>
      <c r="B103" s="28" t="s">
        <v>25</v>
      </c>
      <c r="C103" s="29"/>
      <c r="D103" s="13"/>
    </row>
    <row r="104" spans="1:5" ht="17.25" customHeight="1" x14ac:dyDescent="0.3">
      <c r="A104" s="14">
        <v>2240.5</v>
      </c>
      <c r="B104" s="28" t="s">
        <v>26</v>
      </c>
      <c r="C104" s="29"/>
      <c r="D104" s="13">
        <v>9235</v>
      </c>
    </row>
    <row r="105" spans="1:5" hidden="1" outlineLevel="1" x14ac:dyDescent="0.3">
      <c r="A105" s="14"/>
      <c r="B105" s="15"/>
      <c r="C105" s="16">
        <f>SUM(C106:C113)</f>
        <v>9235</v>
      </c>
      <c r="D105" s="17"/>
      <c r="E105" s="18">
        <f>D104-C105</f>
        <v>0</v>
      </c>
    </row>
    <row r="106" spans="1:5" ht="17.25" customHeight="1" collapsed="1" x14ac:dyDescent="0.3">
      <c r="A106" s="14">
        <v>501</v>
      </c>
      <c r="B106" s="23" t="s">
        <v>27</v>
      </c>
      <c r="C106" s="17">
        <v>9235</v>
      </c>
      <c r="D106" s="17"/>
    </row>
    <row r="107" spans="1:5" ht="17.25" hidden="1" customHeight="1" x14ac:dyDescent="0.3">
      <c r="A107" s="14"/>
      <c r="B107" s="23"/>
      <c r="C107" s="17"/>
      <c r="D107" s="17"/>
    </row>
    <row r="108" spans="1:5" hidden="1" x14ac:dyDescent="0.3">
      <c r="A108" s="14"/>
      <c r="B108" s="23"/>
      <c r="C108" s="17"/>
      <c r="D108" s="17"/>
    </row>
    <row r="109" spans="1:5" hidden="1" x14ac:dyDescent="0.3">
      <c r="A109" s="14"/>
      <c r="B109" s="23"/>
      <c r="C109" s="17"/>
      <c r="D109" s="17"/>
    </row>
    <row r="110" spans="1:5" hidden="1" x14ac:dyDescent="0.3">
      <c r="A110" s="14"/>
      <c r="B110" s="23"/>
      <c r="C110" s="17"/>
      <c r="D110" s="17"/>
    </row>
    <row r="111" spans="1:5" hidden="1" x14ac:dyDescent="0.3">
      <c r="A111" s="14"/>
      <c r="B111" s="20"/>
      <c r="C111" s="17"/>
      <c r="D111" s="17"/>
    </row>
    <row r="112" spans="1:5" hidden="1" x14ac:dyDescent="0.3">
      <c r="A112" s="14"/>
      <c r="B112" s="20"/>
      <c r="C112" s="17"/>
      <c r="D112" s="17"/>
    </row>
    <row r="113" spans="1:15" hidden="1" x14ac:dyDescent="0.3">
      <c r="A113" s="14"/>
      <c r="B113" s="20"/>
      <c r="C113" s="17"/>
      <c r="D113" s="17"/>
    </row>
    <row r="114" spans="1:15" hidden="1" x14ac:dyDescent="0.3">
      <c r="A114" s="14">
        <v>2240.6</v>
      </c>
      <c r="B114" s="28" t="s">
        <v>28</v>
      </c>
      <c r="C114" s="29"/>
      <c r="D114" s="13"/>
    </row>
    <row r="115" spans="1:15" hidden="1" x14ac:dyDescent="0.3">
      <c r="A115" s="14">
        <v>2240.6999999999998</v>
      </c>
      <c r="B115" s="28" t="s">
        <v>29</v>
      </c>
      <c r="C115" s="29"/>
      <c r="D115" s="13"/>
    </row>
    <row r="116" spans="1:15" hidden="1" outlineLevel="1" x14ac:dyDescent="0.3">
      <c r="A116" s="14"/>
      <c r="B116" s="15"/>
      <c r="C116" s="16">
        <f>SUM(C117:C120)</f>
        <v>0</v>
      </c>
      <c r="D116" s="17"/>
      <c r="E116" s="18">
        <f>D115-C116</f>
        <v>0</v>
      </c>
    </row>
    <row r="117" spans="1:15" hidden="1" collapsed="1" x14ac:dyDescent="0.3">
      <c r="A117" s="11"/>
      <c r="B117" s="20"/>
      <c r="C117" s="17"/>
      <c r="D117" s="17"/>
      <c r="E117" s="7"/>
      <c r="F117" s="7"/>
      <c r="G117" s="7"/>
      <c r="I117" s="7"/>
      <c r="J117" s="7"/>
      <c r="K117" s="7"/>
      <c r="M117" s="7"/>
      <c r="N117" s="7"/>
      <c r="O117" s="7"/>
    </row>
    <row r="118" spans="1:15" hidden="1" x14ac:dyDescent="0.3">
      <c r="A118" s="11"/>
      <c r="B118" s="20"/>
      <c r="C118" s="17"/>
      <c r="D118" s="17"/>
      <c r="E118" s="7"/>
      <c r="F118" s="7"/>
      <c r="G118" s="7"/>
      <c r="I118" s="7"/>
      <c r="J118" s="7"/>
      <c r="K118" s="7"/>
      <c r="M118" s="7"/>
      <c r="N118" s="7"/>
      <c r="O118" s="7"/>
    </row>
    <row r="119" spans="1:15" hidden="1" x14ac:dyDescent="0.3">
      <c r="A119" s="11"/>
      <c r="B119" s="20"/>
      <c r="C119" s="17"/>
      <c r="D119" s="17"/>
      <c r="E119" s="7"/>
      <c r="F119" s="7"/>
      <c r="G119" s="7"/>
      <c r="I119" s="7"/>
      <c r="J119" s="7"/>
      <c r="K119" s="7"/>
      <c r="M119" s="7"/>
      <c r="N119" s="7"/>
      <c r="O119" s="7"/>
    </row>
    <row r="120" spans="1:15" hidden="1" x14ac:dyDescent="0.3">
      <c r="A120" s="11"/>
      <c r="B120" s="21"/>
      <c r="C120" s="17"/>
      <c r="D120" s="17"/>
      <c r="E120" s="7"/>
      <c r="F120" s="7"/>
      <c r="G120" s="7"/>
      <c r="I120" s="7"/>
      <c r="J120" s="7"/>
      <c r="K120" s="7"/>
      <c r="M120" s="7"/>
      <c r="N120" s="7"/>
      <c r="O120" s="7"/>
    </row>
    <row r="121" spans="1:15" hidden="1" x14ac:dyDescent="0.3">
      <c r="A121" s="14">
        <v>2240.8000000000002</v>
      </c>
      <c r="B121" s="28" t="s">
        <v>30</v>
      </c>
      <c r="C121" s="29"/>
      <c r="D121" s="13"/>
    </row>
    <row r="122" spans="1:15" hidden="1" x14ac:dyDescent="0.3">
      <c r="A122" s="14">
        <v>2240.9</v>
      </c>
      <c r="B122" s="28" t="s">
        <v>31</v>
      </c>
      <c r="C122" s="29"/>
      <c r="D122" s="13"/>
    </row>
    <row r="123" spans="1:15" hidden="1" x14ac:dyDescent="0.3">
      <c r="A123" s="14">
        <v>2241.1</v>
      </c>
      <c r="B123" s="28" t="s">
        <v>32</v>
      </c>
      <c r="C123" s="29"/>
      <c r="D123" s="13"/>
    </row>
    <row r="124" spans="1:15" hidden="1" x14ac:dyDescent="0.3">
      <c r="A124" s="14">
        <v>2241.1999999999998</v>
      </c>
      <c r="B124" s="28" t="s">
        <v>33</v>
      </c>
      <c r="C124" s="29"/>
      <c r="D124" s="13"/>
    </row>
    <row r="125" spans="1:15" x14ac:dyDescent="0.3">
      <c r="A125" s="14">
        <v>2241.3000000000002</v>
      </c>
      <c r="B125" s="28" t="s">
        <v>34</v>
      </c>
      <c r="C125" s="29"/>
      <c r="D125" s="13">
        <v>1197</v>
      </c>
    </row>
    <row r="126" spans="1:15" hidden="1" x14ac:dyDescent="0.3">
      <c r="A126" s="14">
        <v>2241.4</v>
      </c>
      <c r="B126" s="28" t="s">
        <v>35</v>
      </c>
      <c r="C126" s="29"/>
      <c r="D126" s="13"/>
    </row>
    <row r="127" spans="1:15" hidden="1" x14ac:dyDescent="0.3">
      <c r="A127" s="14">
        <v>2241.5</v>
      </c>
      <c r="B127" s="28" t="s">
        <v>36</v>
      </c>
      <c r="C127" s="29"/>
      <c r="D127" s="13"/>
    </row>
    <row r="128" spans="1:15" ht="38.25" hidden="1" customHeight="1" x14ac:dyDescent="0.3">
      <c r="A128" s="14">
        <v>2241.6</v>
      </c>
      <c r="B128" s="30" t="s">
        <v>37</v>
      </c>
      <c r="C128" s="29"/>
      <c r="D128" s="13"/>
    </row>
    <row r="129" spans="1:5" x14ac:dyDescent="0.3">
      <c r="A129" s="14">
        <v>2241.6999999999998</v>
      </c>
      <c r="B129" s="28" t="s">
        <v>38</v>
      </c>
      <c r="C129" s="29"/>
      <c r="D129" s="13">
        <v>3614.59</v>
      </c>
    </row>
    <row r="130" spans="1:5" x14ac:dyDescent="0.3">
      <c r="A130" s="14">
        <v>2241.9</v>
      </c>
      <c r="B130" s="28" t="s">
        <v>39</v>
      </c>
      <c r="C130" s="29"/>
      <c r="D130" s="13">
        <v>1643.33</v>
      </c>
    </row>
    <row r="131" spans="1:5" hidden="1" outlineLevel="1" x14ac:dyDescent="0.3">
      <c r="A131" s="14"/>
      <c r="B131" s="15"/>
      <c r="C131" s="16">
        <f>SUM(C132:C143)</f>
        <v>1643.33</v>
      </c>
      <c r="D131" s="31"/>
      <c r="E131" s="18">
        <f>D130-C131</f>
        <v>0</v>
      </c>
    </row>
    <row r="132" spans="1:5" collapsed="1" x14ac:dyDescent="0.3">
      <c r="A132" s="14">
        <v>902</v>
      </c>
      <c r="B132" s="32" t="s">
        <v>40</v>
      </c>
      <c r="C132" s="17">
        <f>200+100</f>
        <v>300</v>
      </c>
      <c r="D132" s="17"/>
    </row>
    <row r="133" spans="1:5" ht="38.25" customHeight="1" x14ac:dyDescent="0.3">
      <c r="A133" s="14">
        <v>907</v>
      </c>
      <c r="B133" s="32" t="s">
        <v>41</v>
      </c>
      <c r="C133" s="17">
        <v>1006.33</v>
      </c>
      <c r="D133" s="17"/>
    </row>
    <row r="134" spans="1:5" x14ac:dyDescent="0.3">
      <c r="A134" s="14">
        <v>908</v>
      </c>
      <c r="B134" s="32" t="s">
        <v>42</v>
      </c>
      <c r="C134" s="17">
        <v>337</v>
      </c>
      <c r="D134" s="17"/>
    </row>
    <row r="135" spans="1:5" hidden="1" x14ac:dyDescent="0.3">
      <c r="A135" s="33"/>
      <c r="B135" s="32"/>
      <c r="C135" s="17"/>
      <c r="D135" s="17"/>
    </row>
    <row r="136" spans="1:5" hidden="1" x14ac:dyDescent="0.3">
      <c r="A136" s="33"/>
      <c r="B136" s="23"/>
      <c r="C136" s="17"/>
      <c r="D136" s="17"/>
    </row>
    <row r="137" spans="1:5" hidden="1" x14ac:dyDescent="0.3">
      <c r="A137" s="33"/>
      <c r="B137" s="23"/>
      <c r="C137" s="17"/>
      <c r="D137" s="17"/>
    </row>
    <row r="138" spans="1:5" hidden="1" x14ac:dyDescent="0.3">
      <c r="A138" s="33"/>
      <c r="B138" s="23"/>
      <c r="C138" s="17"/>
      <c r="D138" s="17"/>
    </row>
    <row r="139" spans="1:5" hidden="1" x14ac:dyDescent="0.3">
      <c r="A139" s="33"/>
      <c r="B139" s="23"/>
      <c r="C139" s="17"/>
      <c r="D139" s="17"/>
    </row>
    <row r="140" spans="1:5" hidden="1" x14ac:dyDescent="0.3">
      <c r="A140" s="33"/>
      <c r="B140" s="23"/>
      <c r="C140" s="17"/>
      <c r="D140" s="17"/>
    </row>
    <row r="141" spans="1:5" hidden="1" x14ac:dyDescent="0.3">
      <c r="A141" s="14"/>
      <c r="B141" s="23"/>
      <c r="C141" s="17"/>
      <c r="D141" s="17"/>
    </row>
    <row r="142" spans="1:5" hidden="1" x14ac:dyDescent="0.3">
      <c r="A142" s="14"/>
      <c r="B142" s="23"/>
      <c r="C142" s="17"/>
      <c r="D142" s="17"/>
    </row>
    <row r="143" spans="1:5" hidden="1" x14ac:dyDescent="0.3">
      <c r="A143" s="33"/>
      <c r="B143" s="23"/>
      <c r="C143" s="17"/>
      <c r="D143" s="17"/>
    </row>
    <row r="144" spans="1:5" hidden="1" outlineLevel="1" x14ac:dyDescent="0.3">
      <c r="D144" s="3" t="b">
        <f>D91=D92</f>
        <v>1</v>
      </c>
    </row>
    <row r="145" hidden="1" collapsed="1" x14ac:dyDescent="0.3"/>
  </sheetData>
  <sheetProtection sheet="1" objects="1" scenarios="1"/>
  <mergeCells count="31">
    <mergeCell ref="B130:C130"/>
    <mergeCell ref="B124:C124"/>
    <mergeCell ref="B125:C125"/>
    <mergeCell ref="B126:C126"/>
    <mergeCell ref="B127:C127"/>
    <mergeCell ref="B128:C128"/>
    <mergeCell ref="B129:C129"/>
    <mergeCell ref="B104:C104"/>
    <mergeCell ref="B114:C114"/>
    <mergeCell ref="B115:C115"/>
    <mergeCell ref="B121:C121"/>
    <mergeCell ref="B122:C122"/>
    <mergeCell ref="B123:C123"/>
    <mergeCell ref="B62:C62"/>
    <mergeCell ref="B91:C91"/>
    <mergeCell ref="B93:C93"/>
    <mergeCell ref="B94:C94"/>
    <mergeCell ref="B95:C95"/>
    <mergeCell ref="B103:C103"/>
    <mergeCell ref="B21:C21"/>
    <mergeCell ref="B22:C22"/>
    <mergeCell ref="B37:C37"/>
    <mergeCell ref="B38:C38"/>
    <mergeCell ref="B50:C50"/>
    <mergeCell ref="B56:C56"/>
    <mergeCell ref="A1:D1"/>
    <mergeCell ref="A2:D2"/>
    <mergeCell ref="B5:C5"/>
    <mergeCell ref="B7:C7"/>
    <mergeCell ref="B8:C8"/>
    <mergeCell ref="B20:C20"/>
  </mergeCells>
  <pageMargins left="1.4960629921259843" right="0.70866141732283461" top="0.3543307086614173" bottom="0.3543307086614173" header="0.31496062992125984" footer="0.31496062992125984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Ліцей5</vt:lpstr>
      <vt:lpstr>КЕКВ заг.ф. 2210 і 2240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Пузанова</dc:creator>
  <cp:lastModifiedBy>Пузанова</cp:lastModifiedBy>
  <dcterms:created xsi:type="dcterms:W3CDTF">2023-05-03T13:16:52Z</dcterms:created>
  <dcterms:modified xsi:type="dcterms:W3CDTF">2023-05-03T13:16:54Z</dcterms:modified>
</cp:coreProperties>
</file>