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"/>
    </mc:Choice>
  </mc:AlternateContent>
  <xr:revisionPtr revIDLastSave="0" documentId="13_ncr:1_{A0031A02-15F7-4CBC-822B-91E38A97931B}" xr6:coauthVersionLast="36" xr6:coauthVersionMax="36" xr10:uidLastSave="{00000000-0000-0000-0000-000000000000}"/>
  <bookViews>
    <workbookView xWindow="0" yWindow="0" windowWidth="28800" windowHeight="11325" xr2:uid="{79BC054F-285B-467D-A77D-7280DBF28A53}"/>
  </bookViews>
  <sheets>
    <sheet name="ПД ЗОВ Прикордонни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D4" i="2"/>
  <c r="A2" i="2"/>
  <c r="X26" i="3"/>
  <c r="W26" i="3"/>
  <c r="U26" i="3"/>
  <c r="T26" i="3"/>
  <c r="R26" i="3"/>
  <c r="Q26" i="3"/>
  <c r="O26" i="3"/>
  <c r="N26" i="3"/>
  <c r="L26" i="3"/>
  <c r="K26" i="3"/>
  <c r="I26" i="3"/>
  <c r="Y25" i="3"/>
  <c r="V25" i="3"/>
  <c r="S25" i="3"/>
  <c r="P25" i="3"/>
  <c r="M25" i="3"/>
  <c r="J25" i="3"/>
  <c r="F25" i="3"/>
  <c r="E25" i="3"/>
  <c r="Y24" i="3"/>
  <c r="V24" i="3"/>
  <c r="S24" i="3"/>
  <c r="P24" i="3"/>
  <c r="M24" i="3"/>
  <c r="J24" i="3"/>
  <c r="G24" i="3" s="1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J22" i="3"/>
  <c r="F22" i="3"/>
  <c r="E22" i="3"/>
  <c r="Y21" i="3"/>
  <c r="V21" i="3"/>
  <c r="S21" i="3"/>
  <c r="P21" i="3"/>
  <c r="M21" i="3"/>
  <c r="J21" i="3"/>
  <c r="F21" i="3"/>
  <c r="E21" i="3"/>
  <c r="Y20" i="3"/>
  <c r="V20" i="3"/>
  <c r="S20" i="3"/>
  <c r="P20" i="3"/>
  <c r="M20" i="3"/>
  <c r="J20" i="3"/>
  <c r="G20" i="3" s="1"/>
  <c r="F20" i="3"/>
  <c r="E20" i="3"/>
  <c r="Y19" i="3"/>
  <c r="V19" i="3"/>
  <c r="S19" i="3"/>
  <c r="P19" i="3"/>
  <c r="M19" i="3"/>
  <c r="J19" i="3"/>
  <c r="F19" i="3"/>
  <c r="E19" i="3"/>
  <c r="Y18" i="3"/>
  <c r="V18" i="3"/>
  <c r="S18" i="3"/>
  <c r="P18" i="3"/>
  <c r="M18" i="3"/>
  <c r="J18" i="3"/>
  <c r="F18" i="3"/>
  <c r="E18" i="3"/>
  <c r="Y17" i="3"/>
  <c r="V17" i="3"/>
  <c r="S17" i="3"/>
  <c r="P17" i="3"/>
  <c r="M17" i="3"/>
  <c r="H17" i="3"/>
  <c r="J17" i="3" s="1"/>
  <c r="G17" i="3" s="1"/>
  <c r="F17" i="3"/>
  <c r="Y16" i="3"/>
  <c r="V16" i="3"/>
  <c r="S16" i="3"/>
  <c r="P16" i="3"/>
  <c r="M16" i="3"/>
  <c r="J16" i="3"/>
  <c r="F16" i="3"/>
  <c r="E16" i="3"/>
  <c r="Y15" i="3"/>
  <c r="V15" i="3"/>
  <c r="S15" i="3"/>
  <c r="P15" i="3"/>
  <c r="M15" i="3"/>
  <c r="J15" i="3"/>
  <c r="F15" i="3"/>
  <c r="E15" i="3"/>
  <c r="Y14" i="3"/>
  <c r="V14" i="3"/>
  <c r="S14" i="3"/>
  <c r="P14" i="3"/>
  <c r="M14" i="3"/>
  <c r="J14" i="3"/>
  <c r="F14" i="3"/>
  <c r="E14" i="3"/>
  <c r="Y13" i="3"/>
  <c r="V13" i="3"/>
  <c r="S13" i="3"/>
  <c r="P13" i="3"/>
  <c r="M13" i="3"/>
  <c r="G13" i="3" s="1"/>
  <c r="J13" i="3"/>
  <c r="F13" i="3"/>
  <c r="E13" i="3"/>
  <c r="Y12" i="3"/>
  <c r="V12" i="3"/>
  <c r="S12" i="3"/>
  <c r="P12" i="3"/>
  <c r="M12" i="3"/>
  <c r="J12" i="3"/>
  <c r="F12" i="3"/>
  <c r="E12" i="3"/>
  <c r="Y11" i="3"/>
  <c r="V11" i="3"/>
  <c r="S11" i="3"/>
  <c r="P11" i="3"/>
  <c r="M11" i="3"/>
  <c r="H11" i="3"/>
  <c r="F11" i="3"/>
  <c r="E11" i="3"/>
  <c r="Y10" i="3"/>
  <c r="V10" i="3"/>
  <c r="S10" i="3"/>
  <c r="G10" i="3" s="1"/>
  <c r="P10" i="3"/>
  <c r="M10" i="3"/>
  <c r="J10" i="3"/>
  <c r="F10" i="3"/>
  <c r="E10" i="3"/>
  <c r="Y9" i="3"/>
  <c r="V9" i="3"/>
  <c r="V26" i="3" s="1"/>
  <c r="S9" i="3"/>
  <c r="S26" i="3" s="1"/>
  <c r="P9" i="3"/>
  <c r="M9" i="3"/>
  <c r="J9" i="3"/>
  <c r="F9" i="3"/>
  <c r="F26" i="3" s="1"/>
  <c r="E9" i="3"/>
  <c r="C123" i="2"/>
  <c r="C122" i="2"/>
  <c r="E122" i="2" s="1"/>
  <c r="C106" i="2"/>
  <c r="E106" i="2" s="1"/>
  <c r="C80" i="2"/>
  <c r="E80" i="2" s="1"/>
  <c r="C72" i="2"/>
  <c r="E72" i="2" s="1"/>
  <c r="D68" i="2"/>
  <c r="D133" i="2" s="1"/>
  <c r="C52" i="2"/>
  <c r="E52" i="2" s="1"/>
  <c r="C45" i="2"/>
  <c r="E45" i="2" s="1"/>
  <c r="C38" i="2"/>
  <c r="E38" i="2" s="1"/>
  <c r="C31" i="2"/>
  <c r="E31" i="2" s="1"/>
  <c r="C18" i="2"/>
  <c r="C17" i="2"/>
  <c r="E17" i="2" s="1"/>
  <c r="C8" i="2"/>
  <c r="E8" i="2" s="1"/>
  <c r="D5" i="2"/>
  <c r="E5" i="2" s="1"/>
  <c r="D63" i="2" l="1"/>
  <c r="G9" i="3"/>
  <c r="H26" i="3"/>
  <c r="E17" i="3"/>
  <c r="E26" i="3" s="1"/>
  <c r="G18" i="3"/>
  <c r="G19" i="3"/>
  <c r="J11" i="3"/>
  <c r="G11" i="3" s="1"/>
  <c r="G12" i="3"/>
  <c r="G26" i="3" s="1"/>
  <c r="G21" i="3"/>
  <c r="G22" i="3"/>
  <c r="G23" i="3"/>
  <c r="P26" i="3"/>
  <c r="M26" i="3"/>
  <c r="Y26" i="3"/>
  <c r="G14" i="3"/>
  <c r="G15" i="3"/>
  <c r="G16" i="3"/>
  <c r="G25" i="3"/>
  <c r="J26" i="3"/>
  <c r="E68" i="2"/>
  <c r="E4" i="2"/>
</calcChain>
</file>

<file path=xl/sharedStrings.xml><?xml version="1.0" encoding="utf-8"?>
<sst xmlns="http://schemas.openxmlformats.org/spreadsheetml/2006/main" count="91" uniqueCount="69">
  <si>
    <t>Касові видатки  ПД ЗОВ "Прикордонник"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</si>
  <si>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</si>
  <si>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</si>
  <si>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</si>
  <si>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</si>
  <si>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</si>
  <si>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</si>
  <si>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</si>
  <si>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02.2024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</si>
  <si>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</si>
  <si>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</si>
  <si>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</si>
  <si>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</si>
  <si>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</si>
  <si>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</si>
  <si>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</si>
  <si>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</si>
  <si>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</si>
  <si>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</si>
  <si>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</si>
  <si>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</si>
  <si>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монтаж ел.проводу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</si>
  <si>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</si>
  <si>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</si>
  <si>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</si>
  <si>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</si>
  <si>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</si>
  <si>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</si>
  <si>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</si>
  <si>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ВУКГ зрізання дерев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</si>
  <si>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</si>
  <si>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</si>
  <si>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</si>
  <si>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</si>
  <si>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відкачка нечистот / 02,03.2024</t>
  </si>
  <si>
    <t>відшкодування витрат на відкачку нечистот / 03.2024</t>
  </si>
  <si>
    <t>Кошторисні призначення та касові видатки 
Управління освіти Нововолинської міської ради Волинської обл., Позашкілля</t>
  </si>
  <si>
    <t>за 3 місяці 2024 р.</t>
  </si>
  <si>
    <t>на 01.04.2024 (16.03.24)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</si>
  <si>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</si>
  <si>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</si>
  <si>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</si>
  <si>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</si>
  <si>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</si>
  <si>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</si>
  <si>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</si>
  <si>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</si>
  <si>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</si>
  <si>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</si>
  <si>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</si>
  <si>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</si>
  <si>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</si>
  <si>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ПД ЗОВ "Прикор-донник"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</si>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</sst>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0" fontId="13" fillId="0" borderId="29" xfId="1" applyFont="1" applyBorder="1" applyAlignment="1">
      <alignment horizontal="left" vertical="top" wrapText="1" indent="1"/>
    </xf>
    <xf numFmtId="0" fontId="14" fillId="0" borderId="27" xfId="1" applyFont="1" applyBorder="1" applyAlignment="1">
      <alignment horizontal="left" indent="1"/>
    </xf>
    <xf numFmtId="0" fontId="13" fillId="0" borderId="30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1" xfId="1" applyFont="1" applyBorder="1" applyAlignment="1">
      <alignment horizontal="center" vertical="top" wrapText="1"/>
    </xf>
    <xf numFmtId="165" fontId="13" fillId="0" borderId="3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 applyProtection="1">
      <alignment horizontal="center" vertical="center" wrapText="1"/>
    </xf>
    <xf numFmtId="164" fontId="2" fillId="4" borderId="10" xfId="1" applyNumberFormat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right" vertical="center" wrapText="1" inden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16DC56A3-F070-414E-B9FD-8775F283C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7C4D-C282-4652-A070-34397EE817C3}">
  <sheetPr codeName="Лист1">
    <pageSetUpPr fitToPage="1"/>
  </sheetPr>
  <dimension ref="A1:Y26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103" customWidth="1"/>
    <col min="2" max="2" width="8.28515625" style="102" customWidth="1"/>
    <col min="3" max="3" width="16" style="101" customWidth="1"/>
    <col min="4" max="4" width="31.42578125" style="81" customWidth="1"/>
    <col min="5" max="5" width="22.5703125" style="81" customWidth="1"/>
    <col min="6" max="7" width="22.42578125" style="101" customWidth="1"/>
    <col min="8" max="8" width="24.42578125" style="101" customWidth="1"/>
    <col min="9" max="9" width="23.28515625" style="101" customWidth="1"/>
    <col min="10" max="10" width="24.42578125" style="101" customWidth="1"/>
    <col min="11" max="11" width="19.7109375" style="81" customWidth="1"/>
    <col min="12" max="13" width="19.7109375" style="101" customWidth="1"/>
    <col min="14" max="16" width="19.7109375" style="101" hidden="1" customWidth="1"/>
    <col min="17" max="17" width="22.85546875" style="81" hidden="1" customWidth="1"/>
    <col min="18" max="18" width="21.5703125" style="101" hidden="1" customWidth="1"/>
    <col min="19" max="19" width="19.7109375" style="101" hidden="1" customWidth="1"/>
    <col min="20" max="20" width="21.85546875" style="81" hidden="1" customWidth="1"/>
    <col min="21" max="21" width="22.85546875" style="101" hidden="1" customWidth="1"/>
    <col min="22" max="22" width="19.7109375" style="101" hidden="1" customWidth="1"/>
    <col min="23" max="23" width="19.7109375" style="81" hidden="1" customWidth="1"/>
    <col min="24" max="25" width="19.7109375" style="101" hidden="1" customWidth="1"/>
    <col min="26" max="16384" width="9.140625" style="81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36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37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38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39</v>
      </c>
      <c r="B6" s="42" t="s">
        <v>40</v>
      </c>
      <c r="C6" s="43" t="s">
        <v>41</v>
      </c>
      <c r="D6" s="44"/>
      <c r="E6" s="45" t="s">
        <v>42</v>
      </c>
      <c r="F6" s="46"/>
      <c r="G6" s="47"/>
      <c r="H6" s="45" t="s">
        <v>43</v>
      </c>
      <c r="I6" s="46"/>
      <c r="J6" s="47"/>
      <c r="K6" s="48" t="s">
        <v>44</v>
      </c>
      <c r="L6" s="49"/>
      <c r="M6" s="47"/>
      <c r="N6" s="48" t="s">
        <v>45</v>
      </c>
      <c r="O6" s="49"/>
      <c r="P6" s="50"/>
      <c r="Q6" s="48" t="s">
        <v>46</v>
      </c>
      <c r="R6" s="49"/>
      <c r="S6" s="47"/>
      <c r="T6" s="48" t="s">
        <v>47</v>
      </c>
      <c r="U6" s="49"/>
      <c r="V6" s="47"/>
      <c r="W6" s="48" t="s">
        <v>48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49</v>
      </c>
      <c r="F7" s="56" t="s">
        <v>50</v>
      </c>
      <c r="G7" s="57" t="s">
        <v>51</v>
      </c>
      <c r="H7" s="55" t="s">
        <v>49</v>
      </c>
      <c r="I7" s="56" t="s">
        <v>50</v>
      </c>
      <c r="J7" s="57" t="s">
        <v>51</v>
      </c>
      <c r="K7" s="55" t="s">
        <v>49</v>
      </c>
      <c r="L7" s="56" t="s">
        <v>50</v>
      </c>
      <c r="M7" s="57" t="s">
        <v>51</v>
      </c>
      <c r="N7" s="55" t="s">
        <v>49</v>
      </c>
      <c r="O7" s="56" t="s">
        <v>50</v>
      </c>
      <c r="P7" s="57" t="s">
        <v>51</v>
      </c>
      <c r="Q7" s="55" t="s">
        <v>49</v>
      </c>
      <c r="R7" s="56" t="s">
        <v>50</v>
      </c>
      <c r="S7" s="57" t="s">
        <v>51</v>
      </c>
      <c r="T7" s="55" t="s">
        <v>49</v>
      </c>
      <c r="U7" s="56" t="s">
        <v>50</v>
      </c>
      <c r="V7" s="57" t="s">
        <v>51</v>
      </c>
      <c r="W7" s="55" t="s">
        <v>49</v>
      </c>
      <c r="X7" s="56" t="s">
        <v>50</v>
      </c>
      <c r="Y7" s="57" t="s">
        <v>51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52</v>
      </c>
      <c r="B9" s="70">
        <v>2111</v>
      </c>
      <c r="C9" s="71" t="s">
        <v>53</v>
      </c>
      <c r="D9" s="72"/>
      <c r="E9" s="73">
        <f t="shared" ref="E9:G25" si="0">H9+K9+N9+Q9+T9</f>
        <v>970650</v>
      </c>
      <c r="F9" s="74">
        <f>I9+L9+O9+R9+U9</f>
        <v>149870.85999999999</v>
      </c>
      <c r="G9" s="75">
        <f>J9+M9+P9+S9+V9</f>
        <v>820779.14</v>
      </c>
      <c r="H9" s="76">
        <v>970650</v>
      </c>
      <c r="I9" s="77">
        <v>149870.85999999999</v>
      </c>
      <c r="J9" s="78">
        <f>H9-I9</f>
        <v>820779.14</v>
      </c>
      <c r="K9" s="76">
        <v>0</v>
      </c>
      <c r="L9" s="77">
        <v>0</v>
      </c>
      <c r="M9" s="78">
        <f>K9-L9</f>
        <v>0</v>
      </c>
      <c r="N9" s="76">
        <v>0</v>
      </c>
      <c r="O9" s="77">
        <v>0</v>
      </c>
      <c r="P9" s="78">
        <f>N9-O9</f>
        <v>0</v>
      </c>
      <c r="Q9" s="76">
        <v>0</v>
      </c>
      <c r="R9" s="77">
        <v>0</v>
      </c>
      <c r="S9" s="78">
        <f>Q9-R9</f>
        <v>0</v>
      </c>
      <c r="T9" s="79">
        <v>0</v>
      </c>
      <c r="U9" s="80">
        <v>0</v>
      </c>
      <c r="V9" s="78">
        <f>T9-U9</f>
        <v>0</v>
      </c>
      <c r="W9" s="79">
        <v>0</v>
      </c>
      <c r="X9" s="80">
        <v>0</v>
      </c>
      <c r="Y9" s="78">
        <f>W9-X9</f>
        <v>0</v>
      </c>
    </row>
    <row r="10" spans="1:25" ht="18.75" customHeight="1" x14ac:dyDescent="0.2">
      <c r="A10" s="69"/>
      <c r="B10" s="82">
        <v>2120</v>
      </c>
      <c r="C10" s="83" t="s">
        <v>54</v>
      </c>
      <c r="D10" s="84"/>
      <c r="E10" s="73">
        <f t="shared" si="0"/>
        <v>213550</v>
      </c>
      <c r="F10" s="74">
        <f t="shared" si="0"/>
        <v>30751.339999999997</v>
      </c>
      <c r="G10" s="75">
        <f t="shared" si="0"/>
        <v>182798.66</v>
      </c>
      <c r="H10" s="79">
        <v>213550</v>
      </c>
      <c r="I10" s="80">
        <v>30751.339999999997</v>
      </c>
      <c r="J10" s="85">
        <f>H10-I10</f>
        <v>182798.66</v>
      </c>
      <c r="K10" s="79">
        <v>0</v>
      </c>
      <c r="L10" s="80">
        <v>0</v>
      </c>
      <c r="M10" s="85">
        <f>K10-L10</f>
        <v>0</v>
      </c>
      <c r="N10" s="79">
        <v>0</v>
      </c>
      <c r="O10" s="80">
        <v>0</v>
      </c>
      <c r="P10" s="85">
        <f>N10-O10</f>
        <v>0</v>
      </c>
      <c r="Q10" s="79">
        <v>0</v>
      </c>
      <c r="R10" s="80">
        <v>0</v>
      </c>
      <c r="S10" s="85">
        <f>Q10-R10</f>
        <v>0</v>
      </c>
      <c r="T10" s="79">
        <v>0</v>
      </c>
      <c r="U10" s="80">
        <v>0</v>
      </c>
      <c r="V10" s="85">
        <f>T10-U10</f>
        <v>0</v>
      </c>
      <c r="W10" s="79">
        <v>0</v>
      </c>
      <c r="X10" s="80">
        <v>0</v>
      </c>
      <c r="Y10" s="85">
        <f>W10-X10</f>
        <v>0</v>
      </c>
    </row>
    <row r="11" spans="1:25" ht="18.75" customHeight="1" x14ac:dyDescent="0.2">
      <c r="A11" s="69"/>
      <c r="B11" s="82">
        <v>2210</v>
      </c>
      <c r="C11" s="83" t="s">
        <v>2</v>
      </c>
      <c r="D11" s="84"/>
      <c r="E11" s="73">
        <f t="shared" si="0"/>
        <v>96900</v>
      </c>
      <c r="F11" s="74">
        <f t="shared" si="0"/>
        <v>4023</v>
      </c>
      <c r="G11" s="75">
        <f t="shared" si="0"/>
        <v>92877</v>
      </c>
      <c r="H11" s="79">
        <f>98000-1100</f>
        <v>96900</v>
      </c>
      <c r="I11" s="80">
        <v>4023</v>
      </c>
      <c r="J11" s="85">
        <f t="shared" ref="J11:J24" si="1">H11-I11</f>
        <v>92877</v>
      </c>
      <c r="K11" s="79">
        <v>0</v>
      </c>
      <c r="L11" s="80">
        <v>0</v>
      </c>
      <c r="M11" s="85">
        <f t="shared" ref="M11:M24" si="2">K11-L11</f>
        <v>0</v>
      </c>
      <c r="N11" s="79">
        <v>0</v>
      </c>
      <c r="O11" s="80">
        <v>0</v>
      </c>
      <c r="P11" s="85">
        <f t="shared" ref="P11:P24" si="3">N11-O11</f>
        <v>0</v>
      </c>
      <c r="Q11" s="79">
        <v>0</v>
      </c>
      <c r="R11" s="80">
        <v>0</v>
      </c>
      <c r="S11" s="85">
        <f t="shared" ref="S11:S24" si="4">Q11-R11</f>
        <v>0</v>
      </c>
      <c r="T11" s="79">
        <v>0</v>
      </c>
      <c r="U11" s="80">
        <v>0</v>
      </c>
      <c r="V11" s="85">
        <f t="shared" ref="V11:V24" si="5">T11-U11</f>
        <v>0</v>
      </c>
      <c r="W11" s="79">
        <v>0</v>
      </c>
      <c r="X11" s="80">
        <v>0</v>
      </c>
      <c r="Y11" s="85">
        <f t="shared" ref="Y11:Y24" si="6">W11-X11</f>
        <v>0</v>
      </c>
    </row>
    <row r="12" spans="1:25" ht="18.75" customHeight="1" x14ac:dyDescent="0.2">
      <c r="A12" s="69"/>
      <c r="B12" s="82">
        <v>2230</v>
      </c>
      <c r="C12" s="83" t="s">
        <v>55</v>
      </c>
      <c r="D12" s="84"/>
      <c r="E12" s="73">
        <f t="shared" si="0"/>
        <v>0</v>
      </c>
      <c r="F12" s="74">
        <f t="shared" si="0"/>
        <v>0</v>
      </c>
      <c r="G12" s="75">
        <f t="shared" si="0"/>
        <v>0</v>
      </c>
      <c r="H12" s="79">
        <v>0</v>
      </c>
      <c r="I12" s="80">
        <v>0</v>
      </c>
      <c r="J12" s="85">
        <f t="shared" si="1"/>
        <v>0</v>
      </c>
      <c r="K12" s="79">
        <v>0</v>
      </c>
      <c r="L12" s="80">
        <v>0</v>
      </c>
      <c r="M12" s="85">
        <f t="shared" si="2"/>
        <v>0</v>
      </c>
      <c r="N12" s="79">
        <v>0</v>
      </c>
      <c r="O12" s="80">
        <v>0</v>
      </c>
      <c r="P12" s="85">
        <f t="shared" si="3"/>
        <v>0</v>
      </c>
      <c r="Q12" s="79">
        <v>0</v>
      </c>
      <c r="R12" s="80">
        <v>0</v>
      </c>
      <c r="S12" s="85">
        <f t="shared" si="4"/>
        <v>0</v>
      </c>
      <c r="T12" s="79">
        <v>0</v>
      </c>
      <c r="U12" s="80">
        <v>0</v>
      </c>
      <c r="V12" s="85">
        <f t="shared" si="5"/>
        <v>0</v>
      </c>
      <c r="W12" s="79">
        <v>0</v>
      </c>
      <c r="X12" s="80">
        <v>0</v>
      </c>
      <c r="Y12" s="85">
        <f t="shared" si="6"/>
        <v>0</v>
      </c>
    </row>
    <row r="13" spans="1:25" ht="18.75" customHeight="1" x14ac:dyDescent="0.2">
      <c r="A13" s="69"/>
      <c r="B13" s="82">
        <v>2240</v>
      </c>
      <c r="C13" s="83" t="s">
        <v>15</v>
      </c>
      <c r="D13" s="84"/>
      <c r="E13" s="73">
        <f t="shared" si="0"/>
        <v>92000</v>
      </c>
      <c r="F13" s="74">
        <f t="shared" si="0"/>
        <v>31589.29</v>
      </c>
      <c r="G13" s="75">
        <f t="shared" si="0"/>
        <v>60410.71</v>
      </c>
      <c r="H13" s="79">
        <v>92000</v>
      </c>
      <c r="I13" s="80">
        <v>31589.29</v>
      </c>
      <c r="J13" s="85">
        <f t="shared" si="1"/>
        <v>60410.71</v>
      </c>
      <c r="K13" s="79">
        <v>0</v>
      </c>
      <c r="L13" s="80">
        <v>0</v>
      </c>
      <c r="M13" s="85">
        <f t="shared" si="2"/>
        <v>0</v>
      </c>
      <c r="N13" s="79">
        <v>0</v>
      </c>
      <c r="O13" s="80">
        <v>0</v>
      </c>
      <c r="P13" s="85">
        <f t="shared" si="3"/>
        <v>0</v>
      </c>
      <c r="Q13" s="79">
        <v>0</v>
      </c>
      <c r="R13" s="80">
        <v>0</v>
      </c>
      <c r="S13" s="85">
        <f t="shared" si="4"/>
        <v>0</v>
      </c>
      <c r="T13" s="79">
        <v>0</v>
      </c>
      <c r="U13" s="80">
        <v>0</v>
      </c>
      <c r="V13" s="85">
        <f t="shared" si="5"/>
        <v>0</v>
      </c>
      <c r="W13" s="79">
        <v>0</v>
      </c>
      <c r="X13" s="80">
        <v>0</v>
      </c>
      <c r="Y13" s="85">
        <f t="shared" si="6"/>
        <v>0</v>
      </c>
    </row>
    <row r="14" spans="1:25" ht="18.75" customHeight="1" x14ac:dyDescent="0.2">
      <c r="A14" s="69"/>
      <c r="B14" s="82">
        <v>2250</v>
      </c>
      <c r="C14" s="83" t="s">
        <v>56</v>
      </c>
      <c r="D14" s="84"/>
      <c r="E14" s="73">
        <f t="shared" si="0"/>
        <v>0</v>
      </c>
      <c r="F14" s="74">
        <f t="shared" si="0"/>
        <v>0</v>
      </c>
      <c r="G14" s="75">
        <f t="shared" si="0"/>
        <v>0</v>
      </c>
      <c r="H14" s="79">
        <v>0</v>
      </c>
      <c r="I14" s="80">
        <v>0</v>
      </c>
      <c r="J14" s="85">
        <f t="shared" si="1"/>
        <v>0</v>
      </c>
      <c r="K14" s="79">
        <v>0</v>
      </c>
      <c r="L14" s="80">
        <v>0</v>
      </c>
      <c r="M14" s="85">
        <f t="shared" si="2"/>
        <v>0</v>
      </c>
      <c r="N14" s="79">
        <v>0</v>
      </c>
      <c r="O14" s="80">
        <v>0</v>
      </c>
      <c r="P14" s="85">
        <f t="shared" si="3"/>
        <v>0</v>
      </c>
      <c r="Q14" s="79">
        <v>0</v>
      </c>
      <c r="R14" s="80">
        <v>0</v>
      </c>
      <c r="S14" s="85">
        <f t="shared" si="4"/>
        <v>0</v>
      </c>
      <c r="T14" s="79">
        <v>0</v>
      </c>
      <c r="U14" s="80">
        <v>0</v>
      </c>
      <c r="V14" s="85">
        <f t="shared" si="5"/>
        <v>0</v>
      </c>
      <c r="W14" s="79">
        <v>0</v>
      </c>
      <c r="X14" s="80">
        <v>0</v>
      </c>
      <c r="Y14" s="85">
        <f t="shared" si="6"/>
        <v>0</v>
      </c>
    </row>
    <row r="15" spans="1:25" ht="18.75" customHeight="1" x14ac:dyDescent="0.2">
      <c r="A15" s="69"/>
      <c r="B15" s="82">
        <v>2271</v>
      </c>
      <c r="C15" s="83" t="s">
        <v>57</v>
      </c>
      <c r="D15" s="84"/>
      <c r="E15" s="73">
        <f t="shared" si="0"/>
        <v>0</v>
      </c>
      <c r="F15" s="74">
        <f t="shared" si="0"/>
        <v>0</v>
      </c>
      <c r="G15" s="75">
        <f t="shared" si="0"/>
        <v>0</v>
      </c>
      <c r="H15" s="79">
        <v>0</v>
      </c>
      <c r="I15" s="80">
        <v>0</v>
      </c>
      <c r="J15" s="85">
        <f t="shared" si="1"/>
        <v>0</v>
      </c>
      <c r="K15" s="79">
        <v>0</v>
      </c>
      <c r="L15" s="80">
        <v>0</v>
      </c>
      <c r="M15" s="85">
        <f t="shared" si="2"/>
        <v>0</v>
      </c>
      <c r="N15" s="79">
        <v>0</v>
      </c>
      <c r="O15" s="80">
        <v>0</v>
      </c>
      <c r="P15" s="85">
        <f t="shared" si="3"/>
        <v>0</v>
      </c>
      <c r="Q15" s="79">
        <v>0</v>
      </c>
      <c r="R15" s="80">
        <v>0</v>
      </c>
      <c r="S15" s="85">
        <f t="shared" si="4"/>
        <v>0</v>
      </c>
      <c r="T15" s="79">
        <v>0</v>
      </c>
      <c r="U15" s="80">
        <v>0</v>
      </c>
      <c r="V15" s="85">
        <f t="shared" si="5"/>
        <v>0</v>
      </c>
      <c r="W15" s="79">
        <v>0</v>
      </c>
      <c r="X15" s="80">
        <v>0</v>
      </c>
      <c r="Y15" s="85">
        <f t="shared" si="6"/>
        <v>0</v>
      </c>
    </row>
    <row r="16" spans="1:25" ht="18.75" customHeight="1" x14ac:dyDescent="0.2">
      <c r="A16" s="69"/>
      <c r="B16" s="82">
        <v>2272</v>
      </c>
      <c r="C16" s="83" t="s">
        <v>58</v>
      </c>
      <c r="D16" s="84"/>
      <c r="E16" s="73">
        <f t="shared" si="0"/>
        <v>0</v>
      </c>
      <c r="F16" s="74">
        <f t="shared" si="0"/>
        <v>0</v>
      </c>
      <c r="G16" s="75">
        <f t="shared" si="0"/>
        <v>0</v>
      </c>
      <c r="H16" s="79">
        <v>0</v>
      </c>
      <c r="I16" s="80">
        <v>0</v>
      </c>
      <c r="J16" s="85">
        <f t="shared" si="1"/>
        <v>0</v>
      </c>
      <c r="K16" s="79">
        <v>0</v>
      </c>
      <c r="L16" s="80">
        <v>0</v>
      </c>
      <c r="M16" s="85">
        <f t="shared" si="2"/>
        <v>0</v>
      </c>
      <c r="N16" s="79">
        <v>0</v>
      </c>
      <c r="O16" s="80">
        <v>0</v>
      </c>
      <c r="P16" s="85">
        <f t="shared" si="3"/>
        <v>0</v>
      </c>
      <c r="Q16" s="79">
        <v>0</v>
      </c>
      <c r="R16" s="80">
        <v>0</v>
      </c>
      <c r="S16" s="85">
        <f t="shared" si="4"/>
        <v>0</v>
      </c>
      <c r="T16" s="79">
        <v>0</v>
      </c>
      <c r="U16" s="80">
        <v>0</v>
      </c>
      <c r="V16" s="85">
        <f t="shared" si="5"/>
        <v>0</v>
      </c>
      <c r="W16" s="79">
        <v>0</v>
      </c>
      <c r="X16" s="80">
        <v>0</v>
      </c>
      <c r="Y16" s="85">
        <f t="shared" si="6"/>
        <v>0</v>
      </c>
    </row>
    <row r="17" spans="1:25" ht="18.75" customHeight="1" x14ac:dyDescent="0.2">
      <c r="A17" s="69"/>
      <c r="B17" s="82">
        <v>2273</v>
      </c>
      <c r="C17" s="83" t="s">
        <v>59</v>
      </c>
      <c r="D17" s="84"/>
      <c r="E17" s="73">
        <f t="shared" si="0"/>
        <v>923600</v>
      </c>
      <c r="F17" s="74">
        <f t="shared" si="0"/>
        <v>37102.369999999995</v>
      </c>
      <c r="G17" s="75">
        <f t="shared" si="0"/>
        <v>886497.63</v>
      </c>
      <c r="H17" s="79">
        <f>523600+400000</f>
        <v>923600</v>
      </c>
      <c r="I17" s="80">
        <v>37102.369999999995</v>
      </c>
      <c r="J17" s="85">
        <f t="shared" si="1"/>
        <v>886497.63</v>
      </c>
      <c r="K17" s="79">
        <v>0</v>
      </c>
      <c r="L17" s="80">
        <v>0</v>
      </c>
      <c r="M17" s="85">
        <f t="shared" si="2"/>
        <v>0</v>
      </c>
      <c r="N17" s="79">
        <v>0</v>
      </c>
      <c r="O17" s="80">
        <v>0</v>
      </c>
      <c r="P17" s="85">
        <f t="shared" si="3"/>
        <v>0</v>
      </c>
      <c r="Q17" s="79">
        <v>0</v>
      </c>
      <c r="R17" s="80">
        <v>0</v>
      </c>
      <c r="S17" s="85">
        <f t="shared" si="4"/>
        <v>0</v>
      </c>
      <c r="T17" s="79">
        <v>0</v>
      </c>
      <c r="U17" s="80">
        <v>0</v>
      </c>
      <c r="V17" s="85">
        <f t="shared" si="5"/>
        <v>0</v>
      </c>
      <c r="W17" s="79">
        <v>0</v>
      </c>
      <c r="X17" s="80">
        <v>0</v>
      </c>
      <c r="Y17" s="85">
        <f t="shared" si="6"/>
        <v>0</v>
      </c>
    </row>
    <row r="18" spans="1:25" ht="18.75" customHeight="1" x14ac:dyDescent="0.2">
      <c r="A18" s="69"/>
      <c r="B18" s="82">
        <v>2274</v>
      </c>
      <c r="C18" s="83" t="s">
        <v>60</v>
      </c>
      <c r="D18" s="84"/>
      <c r="E18" s="73">
        <f t="shared" si="0"/>
        <v>0</v>
      </c>
      <c r="F18" s="74">
        <f t="shared" si="0"/>
        <v>0</v>
      </c>
      <c r="G18" s="75">
        <f t="shared" si="0"/>
        <v>0</v>
      </c>
      <c r="H18" s="79">
        <v>0</v>
      </c>
      <c r="I18" s="80">
        <v>0</v>
      </c>
      <c r="J18" s="85">
        <f t="shared" si="1"/>
        <v>0</v>
      </c>
      <c r="K18" s="79">
        <v>0</v>
      </c>
      <c r="L18" s="80">
        <v>0</v>
      </c>
      <c r="M18" s="85">
        <f t="shared" si="2"/>
        <v>0</v>
      </c>
      <c r="N18" s="79">
        <v>0</v>
      </c>
      <c r="O18" s="80">
        <v>0</v>
      </c>
      <c r="P18" s="85">
        <f t="shared" si="3"/>
        <v>0</v>
      </c>
      <c r="Q18" s="79">
        <v>0</v>
      </c>
      <c r="R18" s="80">
        <v>0</v>
      </c>
      <c r="S18" s="85">
        <f t="shared" si="4"/>
        <v>0</v>
      </c>
      <c r="T18" s="79">
        <v>0</v>
      </c>
      <c r="U18" s="80">
        <v>0</v>
      </c>
      <c r="V18" s="85">
        <f t="shared" si="5"/>
        <v>0</v>
      </c>
      <c r="W18" s="79">
        <v>0</v>
      </c>
      <c r="X18" s="80">
        <v>0</v>
      </c>
      <c r="Y18" s="85">
        <f t="shared" si="6"/>
        <v>0</v>
      </c>
    </row>
    <row r="19" spans="1:25" ht="18.75" customHeight="1" x14ac:dyDescent="0.2">
      <c r="A19" s="69"/>
      <c r="B19" s="82">
        <v>2275</v>
      </c>
      <c r="C19" s="86" t="s">
        <v>61</v>
      </c>
      <c r="D19" s="87"/>
      <c r="E19" s="73">
        <f t="shared" si="0"/>
        <v>7500</v>
      </c>
      <c r="F19" s="74">
        <f t="shared" si="0"/>
        <v>2440.1999999999998</v>
      </c>
      <c r="G19" s="75">
        <f t="shared" si="0"/>
        <v>5059.8</v>
      </c>
      <c r="H19" s="79">
        <v>7500</v>
      </c>
      <c r="I19" s="80">
        <v>2440.1999999999998</v>
      </c>
      <c r="J19" s="85">
        <f t="shared" si="1"/>
        <v>5059.8</v>
      </c>
      <c r="K19" s="79">
        <v>0</v>
      </c>
      <c r="L19" s="80">
        <v>0</v>
      </c>
      <c r="M19" s="85">
        <f t="shared" si="2"/>
        <v>0</v>
      </c>
      <c r="N19" s="79">
        <v>0</v>
      </c>
      <c r="O19" s="80">
        <v>0</v>
      </c>
      <c r="P19" s="85">
        <f t="shared" si="3"/>
        <v>0</v>
      </c>
      <c r="Q19" s="79">
        <v>0</v>
      </c>
      <c r="R19" s="80">
        <v>0</v>
      </c>
      <c r="S19" s="85">
        <f t="shared" si="4"/>
        <v>0</v>
      </c>
      <c r="T19" s="79">
        <v>0</v>
      </c>
      <c r="U19" s="80">
        <v>0</v>
      </c>
      <c r="V19" s="85">
        <f t="shared" si="5"/>
        <v>0</v>
      </c>
      <c r="W19" s="79">
        <v>0</v>
      </c>
      <c r="X19" s="80">
        <v>0</v>
      </c>
      <c r="Y19" s="85">
        <f t="shared" si="6"/>
        <v>0</v>
      </c>
    </row>
    <row r="20" spans="1:25" ht="18.75" customHeight="1" x14ac:dyDescent="0.2">
      <c r="A20" s="69"/>
      <c r="B20" s="82">
        <v>2282</v>
      </c>
      <c r="C20" s="88" t="s">
        <v>62</v>
      </c>
      <c r="D20" s="88"/>
      <c r="E20" s="73">
        <f t="shared" si="0"/>
        <v>1100</v>
      </c>
      <c r="F20" s="74">
        <f t="shared" si="0"/>
        <v>1140</v>
      </c>
      <c r="G20" s="75">
        <f t="shared" si="0"/>
        <v>-40</v>
      </c>
      <c r="H20" s="79">
        <v>1100</v>
      </c>
      <c r="I20" s="80">
        <v>1140</v>
      </c>
      <c r="J20" s="85">
        <f t="shared" si="1"/>
        <v>-40</v>
      </c>
      <c r="K20" s="79">
        <v>0</v>
      </c>
      <c r="L20" s="80">
        <v>0</v>
      </c>
      <c r="M20" s="85">
        <f t="shared" si="2"/>
        <v>0</v>
      </c>
      <c r="N20" s="79">
        <v>0</v>
      </c>
      <c r="O20" s="80">
        <v>0</v>
      </c>
      <c r="P20" s="85">
        <f t="shared" si="3"/>
        <v>0</v>
      </c>
      <c r="Q20" s="79">
        <v>0</v>
      </c>
      <c r="R20" s="80">
        <v>0</v>
      </c>
      <c r="S20" s="85">
        <f t="shared" si="4"/>
        <v>0</v>
      </c>
      <c r="T20" s="79">
        <v>0</v>
      </c>
      <c r="U20" s="80">
        <v>0</v>
      </c>
      <c r="V20" s="85">
        <f t="shared" si="5"/>
        <v>0</v>
      </c>
      <c r="W20" s="79">
        <v>0</v>
      </c>
      <c r="X20" s="80">
        <v>0</v>
      </c>
      <c r="Y20" s="85">
        <f t="shared" si="6"/>
        <v>0</v>
      </c>
    </row>
    <row r="21" spans="1:25" ht="18.75" customHeight="1" x14ac:dyDescent="0.2">
      <c r="A21" s="69"/>
      <c r="B21" s="82">
        <v>2730</v>
      </c>
      <c r="C21" s="83" t="s">
        <v>63</v>
      </c>
      <c r="D21" s="84"/>
      <c r="E21" s="73">
        <f t="shared" si="0"/>
        <v>0</v>
      </c>
      <c r="F21" s="74">
        <f t="shared" si="0"/>
        <v>0</v>
      </c>
      <c r="G21" s="75">
        <f t="shared" si="0"/>
        <v>0</v>
      </c>
      <c r="H21" s="79">
        <v>0</v>
      </c>
      <c r="I21" s="80">
        <v>0</v>
      </c>
      <c r="J21" s="85">
        <f t="shared" si="1"/>
        <v>0</v>
      </c>
      <c r="K21" s="79">
        <v>0</v>
      </c>
      <c r="L21" s="80">
        <v>0</v>
      </c>
      <c r="M21" s="85">
        <f t="shared" si="2"/>
        <v>0</v>
      </c>
      <c r="N21" s="79">
        <v>0</v>
      </c>
      <c r="O21" s="80">
        <v>0</v>
      </c>
      <c r="P21" s="85">
        <f t="shared" si="3"/>
        <v>0</v>
      </c>
      <c r="Q21" s="79">
        <v>0</v>
      </c>
      <c r="R21" s="80">
        <v>0</v>
      </c>
      <c r="S21" s="85">
        <f t="shared" si="4"/>
        <v>0</v>
      </c>
      <c r="T21" s="79">
        <v>0</v>
      </c>
      <c r="U21" s="80">
        <v>0</v>
      </c>
      <c r="V21" s="85">
        <f t="shared" si="5"/>
        <v>0</v>
      </c>
      <c r="W21" s="79">
        <v>0</v>
      </c>
      <c r="X21" s="80">
        <v>0</v>
      </c>
      <c r="Y21" s="85">
        <f t="shared" si="6"/>
        <v>0</v>
      </c>
    </row>
    <row r="22" spans="1:25" ht="18.75" customHeight="1" x14ac:dyDescent="0.2">
      <c r="A22" s="69"/>
      <c r="B22" s="82">
        <v>2800</v>
      </c>
      <c r="C22" s="83" t="s">
        <v>64</v>
      </c>
      <c r="D22" s="84"/>
      <c r="E22" s="73">
        <f t="shared" si="0"/>
        <v>0</v>
      </c>
      <c r="F22" s="74">
        <f t="shared" si="0"/>
        <v>302.8</v>
      </c>
      <c r="G22" s="75">
        <f t="shared" si="0"/>
        <v>-302.8</v>
      </c>
      <c r="H22" s="79">
        <v>0</v>
      </c>
      <c r="I22" s="80">
        <v>0</v>
      </c>
      <c r="J22" s="85">
        <f t="shared" si="1"/>
        <v>0</v>
      </c>
      <c r="K22" s="79">
        <v>0</v>
      </c>
      <c r="L22" s="80">
        <v>302.8</v>
      </c>
      <c r="M22" s="85">
        <f t="shared" si="2"/>
        <v>-302.8</v>
      </c>
      <c r="N22" s="79">
        <v>0</v>
      </c>
      <c r="O22" s="80">
        <v>0</v>
      </c>
      <c r="P22" s="85">
        <f t="shared" si="3"/>
        <v>0</v>
      </c>
      <c r="Q22" s="79">
        <v>0</v>
      </c>
      <c r="R22" s="80">
        <v>0</v>
      </c>
      <c r="S22" s="85">
        <f t="shared" si="4"/>
        <v>0</v>
      </c>
      <c r="T22" s="79">
        <v>0</v>
      </c>
      <c r="U22" s="80">
        <v>0</v>
      </c>
      <c r="V22" s="85">
        <f t="shared" si="5"/>
        <v>0</v>
      </c>
      <c r="W22" s="79">
        <v>0</v>
      </c>
      <c r="X22" s="80">
        <v>0</v>
      </c>
      <c r="Y22" s="85">
        <f t="shared" si="6"/>
        <v>0</v>
      </c>
    </row>
    <row r="23" spans="1:25" ht="18.75" customHeight="1" x14ac:dyDescent="0.2">
      <c r="A23" s="69"/>
      <c r="B23" s="82">
        <v>3110</v>
      </c>
      <c r="C23" s="83" t="s">
        <v>65</v>
      </c>
      <c r="D23" s="84"/>
      <c r="E23" s="73">
        <f t="shared" si="0"/>
        <v>0</v>
      </c>
      <c r="F23" s="74">
        <f t="shared" si="0"/>
        <v>0</v>
      </c>
      <c r="G23" s="75">
        <f t="shared" si="0"/>
        <v>0</v>
      </c>
      <c r="H23" s="79">
        <v>0</v>
      </c>
      <c r="I23" s="80">
        <v>0</v>
      </c>
      <c r="J23" s="85">
        <f t="shared" si="1"/>
        <v>0</v>
      </c>
      <c r="K23" s="79">
        <v>0</v>
      </c>
      <c r="L23" s="80">
        <v>0</v>
      </c>
      <c r="M23" s="85">
        <f t="shared" si="2"/>
        <v>0</v>
      </c>
      <c r="N23" s="79">
        <v>0</v>
      </c>
      <c r="O23" s="80">
        <v>0</v>
      </c>
      <c r="P23" s="85">
        <f t="shared" si="3"/>
        <v>0</v>
      </c>
      <c r="Q23" s="79">
        <v>0</v>
      </c>
      <c r="R23" s="80">
        <v>0</v>
      </c>
      <c r="S23" s="85">
        <f t="shared" si="4"/>
        <v>0</v>
      </c>
      <c r="T23" s="79">
        <v>0</v>
      </c>
      <c r="U23" s="80">
        <v>0</v>
      </c>
      <c r="V23" s="85">
        <f t="shared" si="5"/>
        <v>0</v>
      </c>
      <c r="W23" s="79">
        <v>0</v>
      </c>
      <c r="X23" s="80">
        <v>0</v>
      </c>
      <c r="Y23" s="85">
        <f t="shared" si="6"/>
        <v>0</v>
      </c>
    </row>
    <row r="24" spans="1:25" ht="18.75" customHeight="1" x14ac:dyDescent="0.2">
      <c r="A24" s="69"/>
      <c r="B24" s="89">
        <v>3132</v>
      </c>
      <c r="C24" s="90" t="s">
        <v>66</v>
      </c>
      <c r="D24" s="91"/>
      <c r="E24" s="73">
        <f t="shared" si="0"/>
        <v>0</v>
      </c>
      <c r="F24" s="74">
        <f t="shared" si="0"/>
        <v>0</v>
      </c>
      <c r="G24" s="75">
        <f t="shared" si="0"/>
        <v>0</v>
      </c>
      <c r="H24" s="79">
        <v>0</v>
      </c>
      <c r="I24" s="80">
        <v>0</v>
      </c>
      <c r="J24" s="85">
        <f t="shared" si="1"/>
        <v>0</v>
      </c>
      <c r="K24" s="79">
        <v>0</v>
      </c>
      <c r="L24" s="80">
        <v>0</v>
      </c>
      <c r="M24" s="85">
        <f t="shared" si="2"/>
        <v>0</v>
      </c>
      <c r="N24" s="79">
        <v>0</v>
      </c>
      <c r="O24" s="80">
        <v>0</v>
      </c>
      <c r="P24" s="85">
        <f t="shared" si="3"/>
        <v>0</v>
      </c>
      <c r="Q24" s="79">
        <v>0</v>
      </c>
      <c r="R24" s="80">
        <v>0</v>
      </c>
      <c r="S24" s="85">
        <f t="shared" si="4"/>
        <v>0</v>
      </c>
      <c r="T24" s="79">
        <v>0</v>
      </c>
      <c r="U24" s="80">
        <v>0</v>
      </c>
      <c r="V24" s="85">
        <f t="shared" si="5"/>
        <v>0</v>
      </c>
      <c r="W24" s="79">
        <v>0</v>
      </c>
      <c r="X24" s="80">
        <v>0</v>
      </c>
      <c r="Y24" s="85">
        <f t="shared" si="6"/>
        <v>0</v>
      </c>
    </row>
    <row r="25" spans="1:25" ht="18.75" customHeight="1" thickBot="1" x14ac:dyDescent="0.25">
      <c r="A25" s="69"/>
      <c r="B25" s="89">
        <v>3142</v>
      </c>
      <c r="C25" s="92" t="s">
        <v>67</v>
      </c>
      <c r="D25" s="92"/>
      <c r="E25" s="73">
        <f t="shared" si="0"/>
        <v>0</v>
      </c>
      <c r="F25" s="74">
        <f t="shared" si="0"/>
        <v>0</v>
      </c>
      <c r="G25" s="75">
        <f t="shared" si="0"/>
        <v>0</v>
      </c>
      <c r="H25" s="79">
        <v>0</v>
      </c>
      <c r="I25" s="80">
        <v>0</v>
      </c>
      <c r="J25" s="93">
        <f>H25-I25</f>
        <v>0</v>
      </c>
      <c r="K25" s="79">
        <v>0</v>
      </c>
      <c r="L25" s="80">
        <v>0</v>
      </c>
      <c r="M25" s="93">
        <f>K25-L25</f>
        <v>0</v>
      </c>
      <c r="N25" s="79">
        <v>0</v>
      </c>
      <c r="O25" s="80">
        <v>0</v>
      </c>
      <c r="P25" s="93">
        <f>N25-O25</f>
        <v>0</v>
      </c>
      <c r="Q25" s="79">
        <v>0</v>
      </c>
      <c r="R25" s="80">
        <v>0</v>
      </c>
      <c r="S25" s="93">
        <f>Q25-R25</f>
        <v>0</v>
      </c>
      <c r="T25" s="79">
        <v>0</v>
      </c>
      <c r="U25" s="80">
        <v>0</v>
      </c>
      <c r="V25" s="93">
        <f>T25-U25</f>
        <v>0</v>
      </c>
      <c r="W25" s="79">
        <v>0</v>
      </c>
      <c r="X25" s="80">
        <v>0</v>
      </c>
      <c r="Y25" s="93">
        <f>W25-X25</f>
        <v>0</v>
      </c>
    </row>
    <row r="26" spans="1:25" ht="18.75" customHeight="1" thickBot="1" x14ac:dyDescent="0.25">
      <c r="A26" s="94" t="s">
        <v>68</v>
      </c>
      <c r="B26" s="95"/>
      <c r="C26" s="95"/>
      <c r="D26" s="95"/>
      <c r="E26" s="96">
        <f t="shared" ref="E26:S26" si="7">SUM(E9:E25)</f>
        <v>2305300</v>
      </c>
      <c r="F26" s="97">
        <f>SUM(F9:F25)</f>
        <v>257219.86</v>
      </c>
      <c r="G26" s="98">
        <f t="shared" si="7"/>
        <v>2048080.1400000001</v>
      </c>
      <c r="H26" s="99">
        <f t="shared" si="7"/>
        <v>2305300</v>
      </c>
      <c r="I26" s="100">
        <f>SUM(I9:I25)</f>
        <v>256917.06</v>
      </c>
      <c r="J26" s="98">
        <f>SUM(J9:J25)</f>
        <v>2048382.9400000002</v>
      </c>
      <c r="K26" s="99">
        <f t="shared" si="7"/>
        <v>0</v>
      </c>
      <c r="L26" s="100">
        <f>SUM(L9:L25)</f>
        <v>302.8</v>
      </c>
      <c r="M26" s="98">
        <f t="shared" si="7"/>
        <v>-302.8</v>
      </c>
      <c r="N26" s="99">
        <f t="shared" si="7"/>
        <v>0</v>
      </c>
      <c r="O26" s="100">
        <f>SUM(O9:O25)</f>
        <v>0</v>
      </c>
      <c r="P26" s="98">
        <f t="shared" si="7"/>
        <v>0</v>
      </c>
      <c r="Q26" s="99">
        <f t="shared" si="7"/>
        <v>0</v>
      </c>
      <c r="R26" s="100">
        <f>SUM(R9:R25)</f>
        <v>0</v>
      </c>
      <c r="S26" s="98">
        <f t="shared" si="7"/>
        <v>0</v>
      </c>
      <c r="T26" s="99">
        <f t="shared" ref="T26:Y26" si="8">SUM(T9:T25)</f>
        <v>0</v>
      </c>
      <c r="U26" s="100">
        <f t="shared" si="8"/>
        <v>0</v>
      </c>
      <c r="V26" s="98">
        <f t="shared" si="8"/>
        <v>0</v>
      </c>
      <c r="W26" s="99">
        <f t="shared" si="8"/>
        <v>0</v>
      </c>
      <c r="X26" s="100">
        <f t="shared" si="8"/>
        <v>0</v>
      </c>
      <c r="Y26" s="98">
        <f t="shared" si="8"/>
        <v>0</v>
      </c>
    </row>
  </sheetData>
  <sheetProtection sheet="1" objects="1" scenarios="1"/>
  <mergeCells count="31"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20:D20"/>
    <mergeCell ref="T6:V6"/>
    <mergeCell ref="W6:Y6"/>
    <mergeCell ref="C8:D8"/>
    <mergeCell ref="A9:A25"/>
    <mergeCell ref="C9:D9"/>
    <mergeCell ref="C10:D10"/>
    <mergeCell ref="C11:D11"/>
    <mergeCell ref="C12:D12"/>
    <mergeCell ref="C13:D13"/>
    <mergeCell ref="C14:D14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94ED-3361-4E25-9671-9CE0C2A42C82}">
  <sheetPr codeName="Лист4">
    <pageSetUpPr fitToPage="1"/>
  </sheetPr>
  <dimension ref="A1:O134"/>
  <sheetViews>
    <sheetView zoomScale="89" zoomScaleNormal="89" workbookViewId="0">
      <selection sqref="A1:D1"/>
    </sheetView>
  </sheetViews>
  <sheetFormatPr defaultRowHeight="18.75" outlineLevelRow="1" outlineLevelCol="1" x14ac:dyDescent="0.3"/>
  <cols>
    <col min="1" max="1" width="10" style="2" customWidth="1"/>
    <col min="2" max="2" width="73.140625" style="2" customWidth="1"/>
    <col min="3" max="3" width="21" style="3" customWidth="1"/>
    <col min="4" max="4" width="23.85546875" style="3" customWidth="1"/>
    <col min="5" max="5" width="1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'ПД ЗОВ Прикордонник'!B4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'ПД ЗОВ Прикордонник'!I11</f>
        <v>4023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0.100000000000001" hidden="1" customHeight="1" outlineLevel="1" x14ac:dyDescent="0.3">
      <c r="A5" s="9"/>
      <c r="B5" s="9"/>
      <c r="C5" s="10"/>
      <c r="D5" s="10">
        <f>SUM(D6:D51)</f>
        <v>4023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20.100000000000001" hidden="1" customHeight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t="20.100000000000001" hidden="1" customHeight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t="20.100000000000001" hidden="1" customHeight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t="20.100000000000001" hidden="1" customHeight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t="20.100000000000001" hidden="1" customHeight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t="20.100000000000001" hidden="1" customHeight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0.100000000000001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7</v>
      </c>
      <c r="C16" s="12"/>
      <c r="D16" s="13">
        <v>4023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t="20.100000000000001" hidden="1" customHeight="1" outlineLevel="1" x14ac:dyDescent="0.3">
      <c r="A17" s="14"/>
      <c r="B17" s="15"/>
      <c r="C17" s="16">
        <f>SUM(C18:C28)</f>
        <v>4023</v>
      </c>
      <c r="D17" s="17"/>
      <c r="E17" s="18">
        <f>D16-C17</f>
        <v>0</v>
      </c>
    </row>
    <row r="18" spans="1:15" collapsed="1" x14ac:dyDescent="0.3">
      <c r="A18" s="11"/>
      <c r="B18" s="20" t="s">
        <v>8</v>
      </c>
      <c r="C18" s="17">
        <f>4023</f>
        <v>4023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20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t="20.100000000000001" hidden="1" customHeight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t="20.100000000000001" hidden="1" customHeight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t="20.100000000000001" hidden="1" customHeight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t="20.100000000000001" hidden="1" customHeight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t="20.100000000000001" hidden="1" customHeight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20.100000000000001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20.100000000000001" hidden="1" customHeight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t="20.100000000000001" hidden="1" customHeight="1" x14ac:dyDescent="0.3">
      <c r="A28" s="11"/>
      <c r="B28" s="21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t="20.25" hidden="1" customHeight="1" x14ac:dyDescent="0.3">
      <c r="A29" s="11">
        <v>2210.6</v>
      </c>
      <c r="B29" s="12" t="s">
        <v>9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0.100000000000001" hidden="1" customHeight="1" x14ac:dyDescent="0.3">
      <c r="A30" s="11">
        <v>2210.6999999999998</v>
      </c>
      <c r="B30" s="12" t="s">
        <v>10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20.100000000000001" hidden="1" customHeight="1" outlineLevel="1" x14ac:dyDescent="0.3">
      <c r="A31" s="14"/>
      <c r="B31" s="15"/>
      <c r="C31" s="16">
        <f>SUM(C32:C36)</f>
        <v>0</v>
      </c>
      <c r="D31" s="17"/>
      <c r="E31" s="18">
        <f>D30-C31</f>
        <v>0</v>
      </c>
    </row>
    <row r="32" spans="1:15" hidden="1" collapsed="1" x14ac:dyDescent="0.3">
      <c r="A32" s="14"/>
      <c r="B32" s="20"/>
      <c r="C32" s="17"/>
      <c r="D32" s="17"/>
    </row>
    <row r="33" spans="1:15" hidden="1" x14ac:dyDescent="0.3">
      <c r="A33" s="14"/>
      <c r="B33" s="20"/>
      <c r="C33" s="17"/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t="20.100000000000001" hidden="1" customHeight="1" x14ac:dyDescent="0.3">
      <c r="A36" s="14"/>
      <c r="B36" s="14"/>
      <c r="C36" s="17"/>
      <c r="D36" s="17"/>
    </row>
    <row r="37" spans="1:15" hidden="1" x14ac:dyDescent="0.3">
      <c r="A37" s="11">
        <v>2210.8000000000002</v>
      </c>
      <c r="B37" s="12" t="s">
        <v>11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t="20.100000000000001" hidden="1" customHeight="1" outlineLevel="1" x14ac:dyDescent="0.3">
      <c r="A38" s="14"/>
      <c r="B38" s="15"/>
      <c r="C38" s="16">
        <f>SUM(C39:C43)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12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t="20.100000000000001" hidden="1" customHeight="1" outlineLevel="1" x14ac:dyDescent="0.3">
      <c r="A45" s="14"/>
      <c r="B45" s="15"/>
      <c r="C45" s="16">
        <f>SUM(C46:C50)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1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t="21.75" hidden="1" customHeight="1" x14ac:dyDescent="0.3">
      <c r="A51" s="11">
        <v>2211.9</v>
      </c>
      <c r="B51" s="12" t="s">
        <v>13</v>
      </c>
      <c r="C51" s="12"/>
      <c r="D51" s="13"/>
      <c r="E51" s="8"/>
      <c r="F51" s="8"/>
      <c r="G51" s="8"/>
      <c r="I51" s="8"/>
      <c r="J51" s="8"/>
      <c r="K51" s="8"/>
      <c r="M51" s="8"/>
      <c r="N51" s="8"/>
      <c r="O51" s="8"/>
    </row>
    <row r="52" spans="1:15" ht="20.100000000000001" hidden="1" customHeight="1" outlineLevel="1" x14ac:dyDescent="0.3">
      <c r="A52" s="14"/>
      <c r="B52" s="15"/>
      <c r="C52" s="16">
        <f>SUM(C53:C58)</f>
        <v>0</v>
      </c>
      <c r="D52" s="17"/>
      <c r="E52" s="18">
        <f>D51-C52</f>
        <v>0</v>
      </c>
    </row>
    <row r="53" spans="1:15" hidden="1" collapsed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t="20.100000000000001" hidden="1" customHeight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t="20.100000000000001" hidden="1" customHeight="1" outlineLevel="1" x14ac:dyDescent="0.3">
      <c r="A63" s="8"/>
      <c r="B63" s="22"/>
      <c r="D63" s="3" t="b">
        <f>D4=D5</f>
        <v>1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collapsed="1" x14ac:dyDescent="0.3">
      <c r="A64" s="8"/>
      <c r="B64" s="22"/>
      <c r="D64" s="23" t="s">
        <v>14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x14ac:dyDescent="0.3">
      <c r="A65" s="8"/>
      <c r="B65" s="8"/>
      <c r="D65" s="23" t="s">
        <v>14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ht="14.25" customHeight="1" x14ac:dyDescent="0.3">
      <c r="D66" s="23" t="s">
        <v>14</v>
      </c>
    </row>
    <row r="67" spans="1:15" ht="39.75" customHeight="1" x14ac:dyDescent="0.3">
      <c r="A67" s="4">
        <v>2240</v>
      </c>
      <c r="B67" s="5" t="s">
        <v>15</v>
      </c>
      <c r="C67" s="5"/>
      <c r="D67" s="6">
        <f>'ПД ЗОВ Прикордонник'!I13</f>
        <v>31589.29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ht="20.100000000000001" hidden="1" customHeight="1" outlineLevel="1" x14ac:dyDescent="0.3">
      <c r="A68" s="24">
        <v>2240</v>
      </c>
      <c r="B68" s="24"/>
      <c r="C68" s="10"/>
      <c r="D68" s="10">
        <f>SUM(D69:D121)</f>
        <v>31589.29</v>
      </c>
      <c r="E68" s="8" t="b">
        <f>D67=D68</f>
        <v>1</v>
      </c>
    </row>
    <row r="69" spans="1:15" hidden="1" collapsed="1" x14ac:dyDescent="0.3">
      <c r="A69" s="14">
        <v>2240.1</v>
      </c>
      <c r="B69" s="12" t="s">
        <v>16</v>
      </c>
      <c r="C69" s="12"/>
      <c r="D69" s="13"/>
    </row>
    <row r="70" spans="1:15" hidden="1" x14ac:dyDescent="0.3">
      <c r="A70" s="14">
        <v>2240.1999999999998</v>
      </c>
      <c r="B70" s="25" t="s">
        <v>17</v>
      </c>
      <c r="C70" s="26"/>
      <c r="D70" s="13"/>
    </row>
    <row r="71" spans="1:15" hidden="1" x14ac:dyDescent="0.3">
      <c r="A71" s="14">
        <v>2240.3000000000002</v>
      </c>
      <c r="B71" s="25" t="s">
        <v>18</v>
      </c>
      <c r="C71" s="26"/>
      <c r="D71" s="13"/>
    </row>
    <row r="72" spans="1:15" ht="20.100000000000001" hidden="1" customHeight="1" outlineLevel="1" x14ac:dyDescent="0.3">
      <c r="A72" s="14"/>
      <c r="B72" s="15"/>
      <c r="C72" s="16">
        <f>SUM(C73:C77)</f>
        <v>0</v>
      </c>
      <c r="D72" s="17"/>
      <c r="E72" s="18">
        <f>D71-C72</f>
        <v>0</v>
      </c>
    </row>
    <row r="73" spans="1:15" ht="20.100000000000001" hidden="1" customHeight="1" collapsed="1" x14ac:dyDescent="0.3">
      <c r="A73" s="14"/>
      <c r="B73" s="20"/>
      <c r="C73" s="17"/>
      <c r="D73" s="17"/>
    </row>
    <row r="74" spans="1:15" ht="20.100000000000001" hidden="1" customHeight="1" x14ac:dyDescent="0.3">
      <c r="A74" s="14"/>
      <c r="B74" s="20"/>
      <c r="C74" s="17"/>
      <c r="D74" s="17"/>
    </row>
    <row r="75" spans="1:15" ht="20.100000000000001" hidden="1" customHeight="1" x14ac:dyDescent="0.3">
      <c r="A75" s="14"/>
      <c r="B75" s="20"/>
      <c r="C75" s="17"/>
      <c r="D75" s="17"/>
    </row>
    <row r="76" spans="1:15" ht="20.100000000000001" hidden="1" customHeight="1" x14ac:dyDescent="0.3">
      <c r="A76" s="14"/>
      <c r="B76" s="20"/>
      <c r="C76" s="17"/>
      <c r="D76" s="17"/>
    </row>
    <row r="77" spans="1:15" ht="20.100000000000001" hidden="1" customHeight="1" x14ac:dyDescent="0.3">
      <c r="A77" s="14"/>
      <c r="B77" s="14"/>
      <c r="C77" s="17"/>
      <c r="D77" s="17"/>
    </row>
    <row r="78" spans="1:15" ht="22.5" hidden="1" customHeight="1" x14ac:dyDescent="0.3">
      <c r="A78" s="14">
        <v>2240.4</v>
      </c>
      <c r="B78" s="25" t="s">
        <v>19</v>
      </c>
      <c r="C78" s="26"/>
      <c r="D78" s="13"/>
    </row>
    <row r="79" spans="1:15" ht="18.75" customHeight="1" x14ac:dyDescent="0.3">
      <c r="A79" s="14">
        <v>2240.5</v>
      </c>
      <c r="B79" s="25" t="s">
        <v>20</v>
      </c>
      <c r="C79" s="26"/>
      <c r="D79" s="13">
        <v>8157.97</v>
      </c>
    </row>
    <row r="80" spans="1:15" ht="20.100000000000001" hidden="1" customHeight="1" outlineLevel="1" x14ac:dyDescent="0.3">
      <c r="A80" s="14"/>
      <c r="B80" s="15"/>
      <c r="C80" s="16">
        <f>SUM(C81:C103)</f>
        <v>8157.97</v>
      </c>
      <c r="D80" s="17"/>
      <c r="E80" s="18">
        <f>D79-C80</f>
        <v>0</v>
      </c>
    </row>
    <row r="81" spans="1:4" ht="18" customHeight="1" collapsed="1" x14ac:dyDescent="0.3">
      <c r="A81" s="14"/>
      <c r="B81" s="19" t="s">
        <v>21</v>
      </c>
      <c r="C81" s="17">
        <v>8157.97</v>
      </c>
      <c r="D81" s="17"/>
    </row>
    <row r="82" spans="1:4" ht="18" hidden="1" customHeight="1" x14ac:dyDescent="0.3">
      <c r="A82" s="14"/>
      <c r="B82" s="19"/>
      <c r="C82" s="17"/>
      <c r="D82" s="17"/>
    </row>
    <row r="83" spans="1:4" ht="18" hidden="1" customHeight="1" x14ac:dyDescent="0.3">
      <c r="A83" s="14"/>
      <c r="B83" s="19"/>
      <c r="C83" s="17"/>
      <c r="D83" s="17"/>
    </row>
    <row r="84" spans="1:4" ht="18" hidden="1" customHeight="1" x14ac:dyDescent="0.3">
      <c r="A84" s="14"/>
      <c r="B84" s="20"/>
      <c r="C84" s="17"/>
      <c r="D84" s="17"/>
    </row>
    <row r="85" spans="1:4" ht="18" hidden="1" customHeight="1" x14ac:dyDescent="0.3">
      <c r="A85" s="14"/>
      <c r="B85" s="19"/>
      <c r="C85" s="17"/>
      <c r="D85" s="17"/>
    </row>
    <row r="86" spans="1:4" ht="18" hidden="1" customHeight="1" x14ac:dyDescent="0.3">
      <c r="A86" s="14"/>
      <c r="B86" s="20"/>
      <c r="C86" s="17"/>
      <c r="D86" s="17"/>
    </row>
    <row r="87" spans="1:4" ht="18" hidden="1" customHeight="1" x14ac:dyDescent="0.3">
      <c r="A87" s="14"/>
      <c r="B87" s="20"/>
      <c r="C87" s="17"/>
      <c r="D87" s="17"/>
    </row>
    <row r="88" spans="1:4" ht="18" hidden="1" customHeight="1" x14ac:dyDescent="0.3">
      <c r="A88" s="14"/>
      <c r="B88" s="20"/>
      <c r="C88" s="17"/>
      <c r="D88" s="17"/>
    </row>
    <row r="89" spans="1:4" ht="18" hidden="1" customHeight="1" x14ac:dyDescent="0.3">
      <c r="A89" s="14"/>
      <c r="B89" s="20"/>
      <c r="C89" s="17"/>
      <c r="D89" s="17"/>
    </row>
    <row r="90" spans="1:4" ht="18" hidden="1" customHeight="1" x14ac:dyDescent="0.3">
      <c r="A90" s="14"/>
      <c r="B90" s="20"/>
      <c r="C90" s="17"/>
      <c r="D90" s="17"/>
    </row>
    <row r="91" spans="1:4" ht="18" hidden="1" customHeight="1" x14ac:dyDescent="0.3">
      <c r="A91" s="14"/>
      <c r="B91" s="20"/>
      <c r="C91" s="17"/>
      <c r="D91" s="17"/>
    </row>
    <row r="92" spans="1:4" ht="18" hidden="1" customHeight="1" x14ac:dyDescent="0.3">
      <c r="A92" s="14"/>
      <c r="B92" s="20"/>
      <c r="C92" s="17"/>
      <c r="D92" s="17"/>
    </row>
    <row r="93" spans="1:4" ht="18" hidden="1" customHeight="1" x14ac:dyDescent="0.3">
      <c r="A93" s="14"/>
      <c r="B93" s="20"/>
      <c r="C93" s="17"/>
      <c r="D93" s="17"/>
    </row>
    <row r="94" spans="1:4" ht="18" hidden="1" customHeight="1" x14ac:dyDescent="0.3">
      <c r="A94" s="14"/>
      <c r="B94" s="20"/>
      <c r="C94" s="17"/>
      <c r="D94" s="17"/>
    </row>
    <row r="95" spans="1:4" ht="18" hidden="1" customHeight="1" x14ac:dyDescent="0.3">
      <c r="A95" s="14"/>
      <c r="B95" s="20"/>
      <c r="C95" s="17"/>
      <c r="D95" s="17"/>
    </row>
    <row r="96" spans="1:4" ht="18" hidden="1" customHeight="1" x14ac:dyDescent="0.3">
      <c r="A96" s="14"/>
      <c r="B96" s="20"/>
      <c r="C96" s="17"/>
      <c r="D96" s="17"/>
    </row>
    <row r="97" spans="1:5" ht="18" hidden="1" customHeight="1" x14ac:dyDescent="0.3">
      <c r="A97" s="14"/>
      <c r="B97" s="20"/>
      <c r="C97" s="17"/>
      <c r="D97" s="17"/>
    </row>
    <row r="98" spans="1:5" ht="18" hidden="1" customHeight="1" x14ac:dyDescent="0.3">
      <c r="A98" s="14"/>
      <c r="B98" s="20"/>
      <c r="C98" s="17"/>
      <c r="D98" s="17"/>
    </row>
    <row r="99" spans="1:5" ht="18" hidden="1" customHeight="1" x14ac:dyDescent="0.3">
      <c r="A99" s="14"/>
      <c r="B99" s="20"/>
      <c r="C99" s="17"/>
      <c r="D99" s="17"/>
    </row>
    <row r="100" spans="1:5" ht="18" hidden="1" customHeight="1" x14ac:dyDescent="0.3">
      <c r="A100" s="14"/>
      <c r="B100" s="19"/>
      <c r="C100" s="17"/>
      <c r="D100" s="17"/>
    </row>
    <row r="101" spans="1:5" ht="18" hidden="1" customHeight="1" x14ac:dyDescent="0.3">
      <c r="A101" s="14"/>
      <c r="B101" s="20"/>
      <c r="C101" s="17"/>
      <c r="D101" s="17"/>
    </row>
    <row r="102" spans="1:5" ht="18" hidden="1" customHeight="1" x14ac:dyDescent="0.3">
      <c r="A102" s="14"/>
      <c r="B102" s="20"/>
      <c r="C102" s="17"/>
      <c r="D102" s="17"/>
    </row>
    <row r="103" spans="1:5" ht="18" hidden="1" customHeight="1" x14ac:dyDescent="0.3">
      <c r="A103" s="14"/>
      <c r="B103" s="20"/>
      <c r="C103" s="17"/>
      <c r="D103" s="17"/>
    </row>
    <row r="104" spans="1:5" ht="18" hidden="1" customHeight="1" x14ac:dyDescent="0.3">
      <c r="A104" s="14">
        <v>2240.6</v>
      </c>
      <c r="B104" s="25" t="s">
        <v>22</v>
      </c>
      <c r="C104" s="26"/>
      <c r="D104" s="13"/>
    </row>
    <row r="105" spans="1:5" ht="18" hidden="1" customHeight="1" x14ac:dyDescent="0.3">
      <c r="A105" s="14">
        <v>2240.6999999999998</v>
      </c>
      <c r="B105" s="25" t="s">
        <v>23</v>
      </c>
      <c r="C105" s="26"/>
      <c r="D105" s="13"/>
    </row>
    <row r="106" spans="1:5" ht="20.100000000000001" hidden="1" customHeight="1" outlineLevel="1" x14ac:dyDescent="0.3">
      <c r="A106" s="14"/>
      <c r="B106" s="15"/>
      <c r="C106" s="16">
        <f>SUM(C107:C111)</f>
        <v>0</v>
      </c>
      <c r="D106" s="17"/>
      <c r="E106" s="18">
        <f>D105-C106</f>
        <v>0</v>
      </c>
    </row>
    <row r="107" spans="1:5" ht="20.100000000000001" hidden="1" customHeight="1" collapsed="1" x14ac:dyDescent="0.3">
      <c r="A107" s="14"/>
      <c r="B107" s="20"/>
      <c r="C107" s="17"/>
      <c r="D107" s="17"/>
    </row>
    <row r="108" spans="1:5" ht="20.100000000000001" hidden="1" customHeight="1" x14ac:dyDescent="0.3">
      <c r="A108" s="14"/>
      <c r="B108" s="20"/>
      <c r="C108" s="17"/>
      <c r="D108" s="17"/>
    </row>
    <row r="109" spans="1:5" ht="20.100000000000001" hidden="1" customHeight="1" x14ac:dyDescent="0.3">
      <c r="A109" s="14"/>
      <c r="B109" s="20"/>
      <c r="C109" s="17"/>
      <c r="D109" s="17"/>
    </row>
    <row r="110" spans="1:5" ht="20.100000000000001" hidden="1" customHeight="1" x14ac:dyDescent="0.3">
      <c r="A110" s="14"/>
      <c r="B110" s="20"/>
      <c r="C110" s="17"/>
      <c r="D110" s="17"/>
    </row>
    <row r="111" spans="1:5" ht="20.100000000000001" hidden="1" customHeight="1" x14ac:dyDescent="0.3">
      <c r="A111" s="14"/>
      <c r="B111" s="14"/>
      <c r="C111" s="17"/>
      <c r="D111" s="17"/>
    </row>
    <row r="112" spans="1:5" ht="18" hidden="1" customHeight="1" x14ac:dyDescent="0.3">
      <c r="A112" s="14">
        <v>2240.8000000000002</v>
      </c>
      <c r="B112" s="25" t="s">
        <v>24</v>
      </c>
      <c r="C112" s="26"/>
      <c r="D112" s="13"/>
    </row>
    <row r="113" spans="1:5" ht="18" hidden="1" customHeight="1" x14ac:dyDescent="0.3">
      <c r="A113" s="14">
        <v>2240.9</v>
      </c>
      <c r="B113" s="25" t="s">
        <v>25</v>
      </c>
      <c r="C113" s="26"/>
      <c r="D113" s="13"/>
    </row>
    <row r="114" spans="1:5" ht="18" hidden="1" customHeight="1" x14ac:dyDescent="0.3">
      <c r="A114" s="14">
        <v>2241.1</v>
      </c>
      <c r="B114" s="25" t="s">
        <v>26</v>
      </c>
      <c r="C114" s="26"/>
      <c r="D114" s="13"/>
    </row>
    <row r="115" spans="1:5" ht="18" hidden="1" customHeight="1" x14ac:dyDescent="0.3">
      <c r="A115" s="14">
        <v>2241.1999999999998</v>
      </c>
      <c r="B115" s="25" t="s">
        <v>27</v>
      </c>
      <c r="C115" s="26"/>
      <c r="D115" s="13"/>
    </row>
    <row r="116" spans="1:5" ht="18" hidden="1" customHeight="1" x14ac:dyDescent="0.3">
      <c r="A116" s="14">
        <v>2241.3000000000002</v>
      </c>
      <c r="B116" s="25" t="s">
        <v>28</v>
      </c>
      <c r="C116" s="26"/>
      <c r="D116" s="13"/>
    </row>
    <row r="117" spans="1:5" hidden="1" x14ac:dyDescent="0.3">
      <c r="A117" s="14">
        <v>2241.4</v>
      </c>
      <c r="B117" s="25" t="s">
        <v>29</v>
      </c>
      <c r="C117" s="26"/>
      <c r="D117" s="13"/>
    </row>
    <row r="118" spans="1:5" hidden="1" x14ac:dyDescent="0.3">
      <c r="A118" s="14">
        <v>2241.5</v>
      </c>
      <c r="B118" s="25" t="s">
        <v>30</v>
      </c>
      <c r="C118" s="26"/>
      <c r="D118" s="13"/>
    </row>
    <row r="119" spans="1:5" ht="38.25" hidden="1" customHeight="1" x14ac:dyDescent="0.3">
      <c r="A119" s="14">
        <v>2241.6</v>
      </c>
      <c r="B119" s="27" t="s">
        <v>31</v>
      </c>
      <c r="C119" s="26"/>
      <c r="D119" s="13"/>
    </row>
    <row r="120" spans="1:5" hidden="1" x14ac:dyDescent="0.3">
      <c r="A120" s="14">
        <v>2241.6999999999998</v>
      </c>
      <c r="B120" s="25" t="s">
        <v>32</v>
      </c>
      <c r="C120" s="26"/>
      <c r="D120" s="13"/>
    </row>
    <row r="121" spans="1:5" x14ac:dyDescent="0.3">
      <c r="A121" s="14">
        <v>2241.9</v>
      </c>
      <c r="B121" s="25" t="s">
        <v>33</v>
      </c>
      <c r="C121" s="26"/>
      <c r="D121" s="13">
        <v>23431.32</v>
      </c>
    </row>
    <row r="122" spans="1:5" ht="20.100000000000001" hidden="1" customHeight="1" outlineLevel="1" x14ac:dyDescent="0.3">
      <c r="A122" s="14"/>
      <c r="B122" s="15"/>
      <c r="C122" s="16">
        <f>SUM(C123:C132)</f>
        <v>23431.32</v>
      </c>
      <c r="D122" s="28"/>
      <c r="E122" s="18">
        <f>D121-C122</f>
        <v>0</v>
      </c>
    </row>
    <row r="123" spans="1:5" collapsed="1" x14ac:dyDescent="0.3">
      <c r="A123" s="14"/>
      <c r="B123" s="29" t="s">
        <v>34</v>
      </c>
      <c r="C123" s="17">
        <f>6983.42+21947.9</f>
        <v>28931.32</v>
      </c>
      <c r="D123" s="17"/>
    </row>
    <row r="124" spans="1:5" x14ac:dyDescent="0.3">
      <c r="A124" s="14"/>
      <c r="B124" s="29" t="s">
        <v>35</v>
      </c>
      <c r="C124" s="17">
        <v>-5500</v>
      </c>
      <c r="D124" s="17"/>
    </row>
    <row r="125" spans="1:5" hidden="1" x14ac:dyDescent="0.3">
      <c r="A125" s="14"/>
      <c r="B125" s="29"/>
      <c r="C125" s="17"/>
      <c r="D125" s="17"/>
    </row>
    <row r="126" spans="1:5" hidden="1" x14ac:dyDescent="0.3">
      <c r="A126" s="14"/>
      <c r="B126" s="29"/>
      <c r="C126" s="17"/>
      <c r="D126" s="17"/>
    </row>
    <row r="127" spans="1:5" hidden="1" x14ac:dyDescent="0.3">
      <c r="A127" s="14"/>
      <c r="B127" s="20"/>
      <c r="C127" s="17"/>
      <c r="D127" s="17"/>
    </row>
    <row r="128" spans="1:5" hidden="1" x14ac:dyDescent="0.3">
      <c r="A128" s="14"/>
      <c r="B128" s="20"/>
      <c r="C128" s="17"/>
      <c r="D128" s="17"/>
    </row>
    <row r="129" spans="1:4" hidden="1" x14ac:dyDescent="0.3">
      <c r="A129" s="14"/>
      <c r="B129" s="20"/>
      <c r="C129" s="17"/>
      <c r="D129" s="17"/>
    </row>
    <row r="130" spans="1:4" hidden="1" x14ac:dyDescent="0.3">
      <c r="A130" s="14"/>
      <c r="B130" s="19"/>
      <c r="C130" s="17"/>
      <c r="D130" s="17"/>
    </row>
    <row r="131" spans="1:4" hidden="1" x14ac:dyDescent="0.3">
      <c r="A131" s="14"/>
      <c r="B131" s="19"/>
      <c r="C131" s="17"/>
      <c r="D131" s="17"/>
    </row>
    <row r="132" spans="1:4" hidden="1" x14ac:dyDescent="0.3">
      <c r="A132" s="14"/>
      <c r="B132" s="19"/>
      <c r="C132" s="17"/>
      <c r="D132" s="17"/>
    </row>
    <row r="133" spans="1:4" ht="20.100000000000001" hidden="1" customHeight="1" outlineLevel="1" x14ac:dyDescent="0.3">
      <c r="B133" s="30"/>
      <c r="D133" s="3" t="b">
        <f>D67=D68</f>
        <v>1</v>
      </c>
    </row>
    <row r="134" spans="1:4" hidden="1" collapsed="1" x14ac:dyDescent="0.3">
      <c r="B134" s="30"/>
    </row>
  </sheetData>
  <sheetProtection sheet="1" objects="1" scenarios="1"/>
  <mergeCells count="31">
    <mergeCell ref="B121:C121"/>
    <mergeCell ref="B115:C115"/>
    <mergeCell ref="B116:C116"/>
    <mergeCell ref="B117:C117"/>
    <mergeCell ref="B118:C118"/>
    <mergeCell ref="B119:C119"/>
    <mergeCell ref="B120:C120"/>
    <mergeCell ref="B79:C79"/>
    <mergeCell ref="B104:C104"/>
    <mergeCell ref="B105:C105"/>
    <mergeCell ref="B112:C112"/>
    <mergeCell ref="B113:C113"/>
    <mergeCell ref="B114:C114"/>
    <mergeCell ref="B51:C51"/>
    <mergeCell ref="B67:C67"/>
    <mergeCell ref="B69:C69"/>
    <mergeCell ref="B70:C70"/>
    <mergeCell ref="B71:C71"/>
    <mergeCell ref="B78:C78"/>
    <mergeCell ref="B15:C15"/>
    <mergeCell ref="B16:C16"/>
    <mergeCell ref="B29:C29"/>
    <mergeCell ref="B30:C30"/>
    <mergeCell ref="B37:C37"/>
    <mergeCell ref="B44:C44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 ЗОВ Прикордонник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2024-04-26T10:43:38Z</dcterms:created>
  <dcterms:modified xsi:type="dcterms:W3CDTF">2024-04-26T10:43:39Z</dcterms:modified>
</cp:coreProperties>
</file>