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2023\на сайт\"/>
    </mc:Choice>
  </mc:AlternateContent>
  <xr:revisionPtr revIDLastSave="0" documentId="13_ncr:1_{81D4B528-8F3E-4907-87ED-5EA830BCCD95}" xr6:coauthVersionLast="36" xr6:coauthVersionMax="36" xr10:uidLastSave="{00000000-0000-0000-0000-000000000000}"/>
  <bookViews>
    <workbookView xWindow="0" yWindow="0" windowWidth="28800" windowHeight="11325" xr2:uid="{D56910E9-73DF-4FE2-95A3-D1BBF2013EB5}"/>
  </bookViews>
  <sheets>
    <sheet name="ПД ЗОВ Прикордонник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2" l="1"/>
  <c r="D4" i="2"/>
  <c r="A2" i="2"/>
  <c r="X26" i="3"/>
  <c r="W26" i="3"/>
  <c r="U26" i="3"/>
  <c r="T26" i="3"/>
  <c r="R26" i="3"/>
  <c r="Q26" i="3"/>
  <c r="O26" i="3"/>
  <c r="N26" i="3"/>
  <c r="L26" i="3"/>
  <c r="K26" i="3"/>
  <c r="I26" i="3"/>
  <c r="Y25" i="3"/>
  <c r="V25" i="3"/>
  <c r="S25" i="3"/>
  <c r="P25" i="3"/>
  <c r="M25" i="3"/>
  <c r="J25" i="3"/>
  <c r="F25" i="3"/>
  <c r="E25" i="3"/>
  <c r="Y24" i="3"/>
  <c r="V24" i="3"/>
  <c r="S24" i="3"/>
  <c r="P24" i="3"/>
  <c r="M24" i="3"/>
  <c r="G24" i="3" s="1"/>
  <c r="J24" i="3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M22" i="3"/>
  <c r="J22" i="3"/>
  <c r="F22" i="3"/>
  <c r="E22" i="3"/>
  <c r="Y21" i="3"/>
  <c r="V21" i="3"/>
  <c r="S21" i="3"/>
  <c r="P21" i="3"/>
  <c r="M21" i="3"/>
  <c r="H21" i="3"/>
  <c r="J21" i="3" s="1"/>
  <c r="G21" i="3" s="1"/>
  <c r="F21" i="3"/>
  <c r="E21" i="3"/>
  <c r="Y20" i="3"/>
  <c r="V20" i="3"/>
  <c r="S20" i="3"/>
  <c r="P20" i="3"/>
  <c r="G20" i="3" s="1"/>
  <c r="M20" i="3"/>
  <c r="J20" i="3"/>
  <c r="F20" i="3"/>
  <c r="E20" i="3"/>
  <c r="Y19" i="3"/>
  <c r="V19" i="3"/>
  <c r="S19" i="3"/>
  <c r="P19" i="3"/>
  <c r="M19" i="3"/>
  <c r="J19" i="3"/>
  <c r="G19" i="3" s="1"/>
  <c r="F19" i="3"/>
  <c r="E19" i="3"/>
  <c r="Y18" i="3"/>
  <c r="V18" i="3"/>
  <c r="S18" i="3"/>
  <c r="P18" i="3"/>
  <c r="M18" i="3"/>
  <c r="H18" i="3"/>
  <c r="E18" i="3" s="1"/>
  <c r="F18" i="3"/>
  <c r="Y17" i="3"/>
  <c r="V17" i="3"/>
  <c r="S17" i="3"/>
  <c r="P17" i="3"/>
  <c r="M17" i="3"/>
  <c r="H17" i="3"/>
  <c r="F17" i="3"/>
  <c r="Y16" i="3"/>
  <c r="V16" i="3"/>
  <c r="S16" i="3"/>
  <c r="P16" i="3"/>
  <c r="M16" i="3"/>
  <c r="H16" i="3"/>
  <c r="E16" i="3" s="1"/>
  <c r="F16" i="3"/>
  <c r="Y15" i="3"/>
  <c r="V15" i="3"/>
  <c r="S15" i="3"/>
  <c r="P15" i="3"/>
  <c r="M15" i="3"/>
  <c r="H15" i="3"/>
  <c r="J15" i="3" s="1"/>
  <c r="G15" i="3" s="1"/>
  <c r="F15" i="3"/>
  <c r="Y14" i="3"/>
  <c r="V14" i="3"/>
  <c r="S14" i="3"/>
  <c r="P14" i="3"/>
  <c r="M14" i="3"/>
  <c r="H14" i="3"/>
  <c r="H26" i="3" s="1"/>
  <c r="F14" i="3"/>
  <c r="Y13" i="3"/>
  <c r="V13" i="3"/>
  <c r="S13" i="3"/>
  <c r="P13" i="3"/>
  <c r="M13" i="3"/>
  <c r="J13" i="3"/>
  <c r="F13" i="3"/>
  <c r="E13" i="3"/>
  <c r="Y12" i="3"/>
  <c r="V12" i="3"/>
  <c r="S12" i="3"/>
  <c r="P12" i="3"/>
  <c r="M12" i="3"/>
  <c r="J12" i="3"/>
  <c r="G12" i="3" s="1"/>
  <c r="F12" i="3"/>
  <c r="E12" i="3"/>
  <c r="Y11" i="3"/>
  <c r="V11" i="3"/>
  <c r="S11" i="3"/>
  <c r="P11" i="3"/>
  <c r="M11" i="3"/>
  <c r="J11" i="3"/>
  <c r="F11" i="3"/>
  <c r="E11" i="3"/>
  <c r="Y10" i="3"/>
  <c r="V10" i="3"/>
  <c r="S10" i="3"/>
  <c r="P10" i="3"/>
  <c r="M10" i="3"/>
  <c r="J10" i="3"/>
  <c r="F10" i="3"/>
  <c r="E10" i="3"/>
  <c r="Y9" i="3"/>
  <c r="Y26" i="3" s="1"/>
  <c r="V9" i="3"/>
  <c r="S9" i="3"/>
  <c r="P9" i="3"/>
  <c r="M9" i="3"/>
  <c r="M26" i="3" s="1"/>
  <c r="J9" i="3"/>
  <c r="F9" i="3"/>
  <c r="E9" i="3"/>
  <c r="C116" i="2"/>
  <c r="E116" i="2" s="1"/>
  <c r="C100" i="2"/>
  <c r="E100" i="2" s="1"/>
  <c r="C74" i="2"/>
  <c r="E74" i="2" s="1"/>
  <c r="C66" i="2"/>
  <c r="E66" i="2" s="1"/>
  <c r="D62" i="2"/>
  <c r="D127" i="2" s="1"/>
  <c r="C46" i="2"/>
  <c r="D45" i="2"/>
  <c r="C39" i="2"/>
  <c r="E39" i="2" s="1"/>
  <c r="C31" i="2"/>
  <c r="E31" i="2" s="1"/>
  <c r="D30" i="2"/>
  <c r="D5" i="2" s="1"/>
  <c r="C21" i="2"/>
  <c r="C18" i="2"/>
  <c r="C17" i="2" s="1"/>
  <c r="E17" i="2" s="1"/>
  <c r="D16" i="2"/>
  <c r="C8" i="2"/>
  <c r="E8" i="2" s="1"/>
  <c r="E46" i="2" l="1"/>
  <c r="P26" i="3"/>
  <c r="J14" i="3"/>
  <c r="G14" i="3" s="1"/>
  <c r="J16" i="3"/>
  <c r="G16" i="3" s="1"/>
  <c r="J18" i="3"/>
  <c r="G18" i="3" s="1"/>
  <c r="G23" i="3"/>
  <c r="F26" i="3"/>
  <c r="G13" i="3"/>
  <c r="E14" i="3"/>
  <c r="G22" i="3"/>
  <c r="V26" i="3"/>
  <c r="G10" i="3"/>
  <c r="G11" i="3"/>
  <c r="S26" i="3"/>
  <c r="G25" i="3"/>
  <c r="G9" i="3"/>
  <c r="G26" i="3" s="1"/>
  <c r="E15" i="3"/>
  <c r="E26" i="3" s="1"/>
  <c r="E17" i="3"/>
  <c r="J17" i="3"/>
  <c r="G17" i="3" s="1"/>
  <c r="D57" i="2"/>
  <c r="E4" i="2"/>
  <c r="E62" i="2"/>
  <c r="E5" i="2"/>
  <c r="J26" i="3" l="1"/>
</calcChain>
</file>

<file path=xl/sharedStrings.xml><?xml version="1.0" encoding="utf-8"?>
<sst xmlns="http://schemas.openxmlformats.org/spreadsheetml/2006/main" count="108" uniqueCount="86">
  <si>
    <t>Касові видатки  ПД ЗОВ "Прикордонник"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</si>
  <si>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</si>
  <si>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</si>
  <si>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</si>
  <si>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</si>
  <si>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</si>
  <si>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</si>
  <si>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</si>
  <si>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господарчі товари / 02,05,06,12.2023</t>
  </si>
  <si>
    <t>електротовари / 02.2023</t>
  </si>
  <si>
    <t>лаки, фарби / 06.2023</t>
  </si>
  <si>
    <t>сантехніка / 06,08.2023</t>
  </si>
  <si>
    <t>будівельні матеріали / 08.2023</t>
  </si>
  <si>
    <t>плитка на підлогу / 11.2023</t>
  </si>
  <si>
    <t>плитка на стіни / 12.2023</t>
  </si>
  <si>
    <t xml:space="preserve">Миючі засоби    </t>
  </si>
  <si>
    <t>Меблі</t>
  </si>
  <si>
    <t>ліжка, матраци / 12.2023</t>
  </si>
  <si>
    <t>столи, пенали, дзеркала / 12.2023</t>
  </si>
  <si>
    <t>Бензин</t>
  </si>
  <si>
    <t>Запчастини</t>
  </si>
  <si>
    <t>запчастини до коси / 08.2023</t>
  </si>
  <si>
    <t>Ін.матеріали</t>
  </si>
  <si>
    <t>чорнило / 04.2023</t>
  </si>
  <si>
    <t>інвентар / 05.2023</t>
  </si>
  <si>
    <t>постільна білизна 50 комп. / 07.2023</t>
  </si>
  <si>
    <t>тачка, драбина / 12.2023</t>
  </si>
  <si>
    <t>віник, швабра, граблі / 12.2023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</si>
  <si>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</si>
  <si>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</si>
  <si>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</si>
  <si>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</si>
  <si>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</si>
  <si>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</si>
  <si>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</si>
  <si>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Буд. №3 / 03.2023</t>
  </si>
  <si>
    <t>поточний ремонт Буд. №4 / 03.2023</t>
  </si>
  <si>
    <t>поточний рнмонт БФП / 07.2023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</si>
  <si>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</si>
  <si>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</si>
  <si>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</si>
  <si>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</si>
  <si>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</si>
  <si>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</si>
  <si>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</si>
  <si>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ВУКГ зрізання дерев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</si>
  <si>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</si>
  <si>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</si>
  <si>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</si>
  <si>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</si>
  <si>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03.2023</t>
  </si>
  <si>
    <t>прання ковдр та тюлей / 07.2023</t>
  </si>
  <si>
    <t>чистка подушок / 07.2023</t>
  </si>
  <si>
    <t>Кошторисні призначення та касові видатки 
Управління освіти Нововолинської міської ради Волинської обл., Позашкілля</t>
  </si>
  <si>
    <t>за 12 місяців 2023 р.</t>
  </si>
  <si>
    <t>на 01.01.2024 (01.02.24)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</si>
  <si>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</si>
  <si>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</si>
  <si>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</si>
  <si>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</si>
  <si>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</si>
  <si>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</si>
  <si>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</si>
  <si>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</si>
  <si>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</si>
  <si>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</si>
  <si>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</si>
  <si>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</si>
  <si>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</si>
  <si>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ПД ЗОВ "Прикор-донник"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</si>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</sst>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7" xfId="1" applyNumberFormat="1" applyFont="1" applyFill="1" applyBorder="1" applyAlignment="1" applyProtection="1">
      <alignment horizontal="right" vertical="center" wrapText="1" indent="1"/>
    </xf>
    <xf numFmtId="0" fontId="13" fillId="0" borderId="28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indent="1"/>
    </xf>
    <xf numFmtId="0" fontId="13" fillId="0" borderId="29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0" xfId="1" applyFont="1" applyBorder="1" applyAlignment="1">
      <alignment horizontal="center" vertical="top" wrapText="1"/>
    </xf>
    <xf numFmtId="165" fontId="13" fillId="0" borderId="31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 applyProtection="1">
      <alignment horizontal="center" vertical="center" wrapText="1"/>
    </xf>
    <xf numFmtId="164" fontId="2" fillId="4" borderId="10" xfId="1" applyNumberFormat="1" applyFont="1" applyFill="1" applyBorder="1" applyAlignment="1" applyProtection="1">
      <alignment horizontal="center" vertical="center" wrapText="1"/>
    </xf>
    <xf numFmtId="165" fontId="2" fillId="4" borderId="10" xfId="1" applyNumberFormat="1" applyFont="1" applyFill="1" applyBorder="1" applyAlignment="1" applyProtection="1">
      <alignment horizontal="right" vertical="center" wrapText="1" inden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E60D4063-BC3E-425E-BB03-AAE58C5F1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DEA8-A267-4204-A310-45006A5CB911}">
  <sheetPr codeName="Лист1">
    <pageSetUpPr fitToPage="1"/>
  </sheetPr>
  <dimension ref="A1:Y26"/>
  <sheetViews>
    <sheetView tabSelected="1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101" customWidth="1"/>
    <col min="2" max="2" width="8.28515625" style="100" customWidth="1"/>
    <col min="3" max="3" width="16" style="99" customWidth="1"/>
    <col min="4" max="4" width="31.42578125" style="79" customWidth="1"/>
    <col min="5" max="5" width="22.5703125" style="79" customWidth="1"/>
    <col min="6" max="7" width="22.42578125" style="99" customWidth="1"/>
    <col min="8" max="8" width="24.42578125" style="99" customWidth="1"/>
    <col min="9" max="9" width="23.28515625" style="99" customWidth="1"/>
    <col min="10" max="10" width="24.42578125" style="99" customWidth="1"/>
    <col min="11" max="11" width="19.7109375" style="79" customWidth="1"/>
    <col min="12" max="16" width="19.7109375" style="99" customWidth="1"/>
    <col min="17" max="17" width="22.85546875" style="79" customWidth="1"/>
    <col min="18" max="18" width="21.5703125" style="99" customWidth="1"/>
    <col min="19" max="19" width="19.7109375" style="99" customWidth="1"/>
    <col min="20" max="20" width="21.85546875" style="79" hidden="1" customWidth="1"/>
    <col min="21" max="21" width="22.85546875" style="99" hidden="1" customWidth="1"/>
    <col min="22" max="22" width="19.7109375" style="99" hidden="1" customWidth="1"/>
    <col min="23" max="23" width="19.7109375" style="79" hidden="1" customWidth="1"/>
    <col min="24" max="25" width="19.7109375" style="99" hidden="1" customWidth="1"/>
    <col min="26" max="16384" width="9.140625" style="79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54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55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56</v>
      </c>
      <c r="B6" s="42" t="s">
        <v>57</v>
      </c>
      <c r="C6" s="43" t="s">
        <v>58</v>
      </c>
      <c r="D6" s="44"/>
      <c r="E6" s="45" t="s">
        <v>59</v>
      </c>
      <c r="F6" s="46"/>
      <c r="G6" s="47"/>
      <c r="H6" s="45" t="s">
        <v>60</v>
      </c>
      <c r="I6" s="46"/>
      <c r="J6" s="47"/>
      <c r="K6" s="48" t="s">
        <v>61</v>
      </c>
      <c r="L6" s="49"/>
      <c r="M6" s="47"/>
      <c r="N6" s="48" t="s">
        <v>62</v>
      </c>
      <c r="O6" s="49"/>
      <c r="P6" s="50"/>
      <c r="Q6" s="48" t="s">
        <v>63</v>
      </c>
      <c r="R6" s="49"/>
      <c r="S6" s="47"/>
      <c r="T6" s="48" t="s">
        <v>64</v>
      </c>
      <c r="U6" s="49"/>
      <c r="V6" s="47"/>
      <c r="W6" s="48" t="s">
        <v>65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66</v>
      </c>
      <c r="F7" s="56" t="s">
        <v>67</v>
      </c>
      <c r="G7" s="57" t="s">
        <v>68</v>
      </c>
      <c r="H7" s="55" t="s">
        <v>66</v>
      </c>
      <c r="I7" s="56" t="s">
        <v>67</v>
      </c>
      <c r="J7" s="57" t="s">
        <v>68</v>
      </c>
      <c r="K7" s="55" t="s">
        <v>66</v>
      </c>
      <c r="L7" s="56" t="s">
        <v>67</v>
      </c>
      <c r="M7" s="57" t="s">
        <v>68</v>
      </c>
      <c r="N7" s="55" t="s">
        <v>66</v>
      </c>
      <c r="O7" s="56" t="s">
        <v>67</v>
      </c>
      <c r="P7" s="57" t="s">
        <v>68</v>
      </c>
      <c r="Q7" s="55" t="s">
        <v>66</v>
      </c>
      <c r="R7" s="56" t="s">
        <v>67</v>
      </c>
      <c r="S7" s="57" t="s">
        <v>68</v>
      </c>
      <c r="T7" s="55" t="s">
        <v>66</v>
      </c>
      <c r="U7" s="56" t="s">
        <v>67</v>
      </c>
      <c r="V7" s="57" t="s">
        <v>68</v>
      </c>
      <c r="W7" s="55" t="s">
        <v>66</v>
      </c>
      <c r="X7" s="56" t="s">
        <v>67</v>
      </c>
      <c r="Y7" s="57" t="s">
        <v>68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69</v>
      </c>
      <c r="B9" s="70">
        <v>2111</v>
      </c>
      <c r="C9" s="71" t="s">
        <v>70</v>
      </c>
      <c r="D9" s="72"/>
      <c r="E9" s="73">
        <f t="shared" ref="E9:H25" si="0">H9+K9+N9+Q9+T9</f>
        <v>667384.42000000004</v>
      </c>
      <c r="F9" s="74">
        <f>I9+L9+O9+R9+U9</f>
        <v>667384.41999999993</v>
      </c>
      <c r="G9" s="75">
        <f>J9+M9+P9+S9+V9</f>
        <v>0</v>
      </c>
      <c r="H9" s="73">
        <v>667384.42000000004</v>
      </c>
      <c r="I9" s="76">
        <v>667384.41999999993</v>
      </c>
      <c r="J9" s="77">
        <f>H9-I9</f>
        <v>0</v>
      </c>
      <c r="K9" s="78">
        <v>0</v>
      </c>
      <c r="L9" s="76">
        <v>0</v>
      </c>
      <c r="M9" s="77">
        <f>K9-L9</f>
        <v>0</v>
      </c>
      <c r="N9" s="78">
        <v>0</v>
      </c>
      <c r="O9" s="76">
        <v>0</v>
      </c>
      <c r="P9" s="77">
        <f>N9-O9</f>
        <v>0</v>
      </c>
      <c r="Q9" s="78">
        <v>0</v>
      </c>
      <c r="R9" s="76">
        <v>0</v>
      </c>
      <c r="S9" s="77">
        <f>Q9-R9</f>
        <v>0</v>
      </c>
      <c r="T9" s="78">
        <v>0</v>
      </c>
      <c r="U9" s="76">
        <v>0</v>
      </c>
      <c r="V9" s="77">
        <f>T9-U9</f>
        <v>0</v>
      </c>
      <c r="W9" s="78">
        <v>0</v>
      </c>
      <c r="X9" s="76">
        <v>0</v>
      </c>
      <c r="Y9" s="77">
        <f>W9-X9</f>
        <v>0</v>
      </c>
    </row>
    <row r="10" spans="1:25" ht="18.75" customHeight="1" x14ac:dyDescent="0.2">
      <c r="A10" s="69"/>
      <c r="B10" s="80">
        <v>2120</v>
      </c>
      <c r="C10" s="81" t="s">
        <v>71</v>
      </c>
      <c r="D10" s="82"/>
      <c r="E10" s="73">
        <f t="shared" si="0"/>
        <v>135000</v>
      </c>
      <c r="F10" s="74">
        <f t="shared" si="0"/>
        <v>133653.06</v>
      </c>
      <c r="G10" s="75">
        <f t="shared" si="0"/>
        <v>1346.9400000000023</v>
      </c>
      <c r="H10" s="73">
        <v>135000</v>
      </c>
      <c r="I10" s="76">
        <v>133653.06</v>
      </c>
      <c r="J10" s="83">
        <f>H10-I10</f>
        <v>1346.9400000000023</v>
      </c>
      <c r="K10" s="78">
        <v>0</v>
      </c>
      <c r="L10" s="76">
        <v>0</v>
      </c>
      <c r="M10" s="83">
        <f>K10-L10</f>
        <v>0</v>
      </c>
      <c r="N10" s="78">
        <v>0</v>
      </c>
      <c r="O10" s="76">
        <v>0</v>
      </c>
      <c r="P10" s="83">
        <f>N10-O10</f>
        <v>0</v>
      </c>
      <c r="Q10" s="78">
        <v>0</v>
      </c>
      <c r="R10" s="76">
        <v>0</v>
      </c>
      <c r="S10" s="83">
        <f>Q10-R10</f>
        <v>0</v>
      </c>
      <c r="T10" s="78">
        <v>0</v>
      </c>
      <c r="U10" s="76">
        <v>0</v>
      </c>
      <c r="V10" s="83">
        <f>T10-U10</f>
        <v>0</v>
      </c>
      <c r="W10" s="78">
        <v>0</v>
      </c>
      <c r="X10" s="76">
        <v>0</v>
      </c>
      <c r="Y10" s="83">
        <f>W10-X10</f>
        <v>0</v>
      </c>
    </row>
    <row r="11" spans="1:25" ht="18.75" customHeight="1" x14ac:dyDescent="0.2">
      <c r="A11" s="69"/>
      <c r="B11" s="80">
        <v>2210</v>
      </c>
      <c r="C11" s="81" t="s">
        <v>2</v>
      </c>
      <c r="D11" s="82"/>
      <c r="E11" s="73">
        <f t="shared" si="0"/>
        <v>358880</v>
      </c>
      <c r="F11" s="74">
        <f t="shared" si="0"/>
        <v>347026.48</v>
      </c>
      <c r="G11" s="75">
        <f t="shared" si="0"/>
        <v>11853.520000000019</v>
      </c>
      <c r="H11" s="73">
        <v>347030</v>
      </c>
      <c r="I11" s="76">
        <v>347026.48</v>
      </c>
      <c r="J11" s="83">
        <f t="shared" ref="J11:J24" si="1">H11-I11</f>
        <v>3.5200000000186265</v>
      </c>
      <c r="K11" s="78">
        <v>11850</v>
      </c>
      <c r="L11" s="76">
        <v>0</v>
      </c>
      <c r="M11" s="83">
        <f t="shared" ref="M11:M24" si="2">K11-L11</f>
        <v>11850</v>
      </c>
      <c r="N11" s="78"/>
      <c r="O11" s="76">
        <v>0</v>
      </c>
      <c r="P11" s="83">
        <f t="shared" ref="P11:P24" si="3">N11-O11</f>
        <v>0</v>
      </c>
      <c r="Q11" s="78">
        <v>0</v>
      </c>
      <c r="R11" s="76">
        <v>0</v>
      </c>
      <c r="S11" s="83">
        <f t="shared" ref="S11:S24" si="4">Q11-R11</f>
        <v>0</v>
      </c>
      <c r="T11" s="78">
        <v>0</v>
      </c>
      <c r="U11" s="76">
        <v>0</v>
      </c>
      <c r="V11" s="83">
        <f t="shared" ref="V11:V24" si="5">T11-U11</f>
        <v>0</v>
      </c>
      <c r="W11" s="78">
        <v>0</v>
      </c>
      <c r="X11" s="76">
        <v>0</v>
      </c>
      <c r="Y11" s="83">
        <f t="shared" ref="Y11:Y24" si="6">W11-X11</f>
        <v>0</v>
      </c>
    </row>
    <row r="12" spans="1:25" ht="18.75" customHeight="1" x14ac:dyDescent="0.2">
      <c r="A12" s="69"/>
      <c r="B12" s="80">
        <v>2230</v>
      </c>
      <c r="C12" s="81" t="s">
        <v>72</v>
      </c>
      <c r="D12" s="82"/>
      <c r="E12" s="73">
        <f t="shared" si="0"/>
        <v>0</v>
      </c>
      <c r="F12" s="74">
        <f t="shared" si="0"/>
        <v>0</v>
      </c>
      <c r="G12" s="75">
        <f t="shared" si="0"/>
        <v>0</v>
      </c>
      <c r="H12" s="73"/>
      <c r="I12" s="76">
        <v>0</v>
      </c>
      <c r="J12" s="83">
        <f t="shared" si="1"/>
        <v>0</v>
      </c>
      <c r="K12" s="78"/>
      <c r="L12" s="76">
        <v>0</v>
      </c>
      <c r="M12" s="83">
        <f t="shared" si="2"/>
        <v>0</v>
      </c>
      <c r="N12" s="78">
        <v>0</v>
      </c>
      <c r="O12" s="76">
        <v>0</v>
      </c>
      <c r="P12" s="83">
        <f t="shared" si="3"/>
        <v>0</v>
      </c>
      <c r="Q12" s="78">
        <v>0</v>
      </c>
      <c r="R12" s="76">
        <v>0</v>
      </c>
      <c r="S12" s="83">
        <f t="shared" si="4"/>
        <v>0</v>
      </c>
      <c r="T12" s="78">
        <v>0</v>
      </c>
      <c r="U12" s="76">
        <v>0</v>
      </c>
      <c r="V12" s="83">
        <f t="shared" si="5"/>
        <v>0</v>
      </c>
      <c r="W12" s="78">
        <v>0</v>
      </c>
      <c r="X12" s="76">
        <v>0</v>
      </c>
      <c r="Y12" s="83">
        <f t="shared" si="6"/>
        <v>0</v>
      </c>
    </row>
    <row r="13" spans="1:25" ht="18.75" customHeight="1" x14ac:dyDescent="0.2">
      <c r="A13" s="69"/>
      <c r="B13" s="80">
        <v>2240</v>
      </c>
      <c r="C13" s="81" t="s">
        <v>29</v>
      </c>
      <c r="D13" s="82"/>
      <c r="E13" s="73">
        <f t="shared" si="0"/>
        <v>163115</v>
      </c>
      <c r="F13" s="74">
        <f t="shared" si="0"/>
        <v>128042.65</v>
      </c>
      <c r="G13" s="75">
        <f t="shared" si="0"/>
        <v>35072.350000000006</v>
      </c>
      <c r="H13" s="73">
        <v>124615</v>
      </c>
      <c r="I13" s="76">
        <v>124587.65</v>
      </c>
      <c r="J13" s="83">
        <f t="shared" si="1"/>
        <v>27.350000000005821</v>
      </c>
      <c r="K13" s="78">
        <v>35000</v>
      </c>
      <c r="L13" s="76">
        <v>55</v>
      </c>
      <c r="M13" s="83">
        <f t="shared" si="2"/>
        <v>34945</v>
      </c>
      <c r="N13" s="78">
        <v>3500</v>
      </c>
      <c r="O13" s="76">
        <v>3400</v>
      </c>
      <c r="P13" s="83">
        <f t="shared" si="3"/>
        <v>100</v>
      </c>
      <c r="Q13" s="78">
        <v>0</v>
      </c>
      <c r="R13" s="76">
        <v>0</v>
      </c>
      <c r="S13" s="83">
        <f t="shared" si="4"/>
        <v>0</v>
      </c>
      <c r="T13" s="78">
        <v>0</v>
      </c>
      <c r="U13" s="76">
        <v>0</v>
      </c>
      <c r="V13" s="83">
        <f t="shared" si="5"/>
        <v>0</v>
      </c>
      <c r="W13" s="78">
        <v>0</v>
      </c>
      <c r="X13" s="76">
        <v>0</v>
      </c>
      <c r="Y13" s="83">
        <f t="shared" si="6"/>
        <v>0</v>
      </c>
    </row>
    <row r="14" spans="1:25" ht="18.75" customHeight="1" x14ac:dyDescent="0.2">
      <c r="A14" s="69"/>
      <c r="B14" s="80">
        <v>2250</v>
      </c>
      <c r="C14" s="81" t="s">
        <v>73</v>
      </c>
      <c r="D14" s="82"/>
      <c r="E14" s="73">
        <f t="shared" si="0"/>
        <v>0</v>
      </c>
      <c r="F14" s="74">
        <f t="shared" si="0"/>
        <v>0</v>
      </c>
      <c r="G14" s="75">
        <f t="shared" si="0"/>
        <v>0</v>
      </c>
      <c r="H14" s="73">
        <f t="shared" si="0"/>
        <v>0</v>
      </c>
      <c r="I14" s="76">
        <v>0</v>
      </c>
      <c r="J14" s="83">
        <f t="shared" si="1"/>
        <v>0</v>
      </c>
      <c r="K14" s="78">
        <v>0</v>
      </c>
      <c r="L14" s="76">
        <v>0</v>
      </c>
      <c r="M14" s="83">
        <f t="shared" si="2"/>
        <v>0</v>
      </c>
      <c r="N14" s="78">
        <v>0</v>
      </c>
      <c r="O14" s="76">
        <v>0</v>
      </c>
      <c r="P14" s="83">
        <f t="shared" si="3"/>
        <v>0</v>
      </c>
      <c r="Q14" s="78">
        <v>0</v>
      </c>
      <c r="R14" s="76">
        <v>0</v>
      </c>
      <c r="S14" s="83">
        <f t="shared" si="4"/>
        <v>0</v>
      </c>
      <c r="T14" s="78">
        <v>0</v>
      </c>
      <c r="U14" s="76">
        <v>0</v>
      </c>
      <c r="V14" s="83">
        <f t="shared" si="5"/>
        <v>0</v>
      </c>
      <c r="W14" s="78">
        <v>0</v>
      </c>
      <c r="X14" s="76">
        <v>0</v>
      </c>
      <c r="Y14" s="83">
        <f t="shared" si="6"/>
        <v>0</v>
      </c>
    </row>
    <row r="15" spans="1:25" ht="18.75" customHeight="1" x14ac:dyDescent="0.2">
      <c r="A15" s="69"/>
      <c r="B15" s="80">
        <v>2271</v>
      </c>
      <c r="C15" s="81" t="s">
        <v>74</v>
      </c>
      <c r="D15" s="82"/>
      <c r="E15" s="73">
        <f t="shared" si="0"/>
        <v>0</v>
      </c>
      <c r="F15" s="74">
        <f t="shared" si="0"/>
        <v>0</v>
      </c>
      <c r="G15" s="75">
        <f t="shared" si="0"/>
        <v>0</v>
      </c>
      <c r="H15" s="73">
        <f t="shared" si="0"/>
        <v>0</v>
      </c>
      <c r="I15" s="76">
        <v>0</v>
      </c>
      <c r="J15" s="83">
        <f t="shared" si="1"/>
        <v>0</v>
      </c>
      <c r="K15" s="78">
        <v>0</v>
      </c>
      <c r="L15" s="76">
        <v>0</v>
      </c>
      <c r="M15" s="83">
        <f t="shared" si="2"/>
        <v>0</v>
      </c>
      <c r="N15" s="78">
        <v>0</v>
      </c>
      <c r="O15" s="76">
        <v>0</v>
      </c>
      <c r="P15" s="83">
        <f t="shared" si="3"/>
        <v>0</v>
      </c>
      <c r="Q15" s="78">
        <v>0</v>
      </c>
      <c r="R15" s="76">
        <v>0</v>
      </c>
      <c r="S15" s="83">
        <f t="shared" si="4"/>
        <v>0</v>
      </c>
      <c r="T15" s="78">
        <v>0</v>
      </c>
      <c r="U15" s="76">
        <v>0</v>
      </c>
      <c r="V15" s="83">
        <f t="shared" si="5"/>
        <v>0</v>
      </c>
      <c r="W15" s="78">
        <v>0</v>
      </c>
      <c r="X15" s="76">
        <v>0</v>
      </c>
      <c r="Y15" s="83">
        <f t="shared" si="6"/>
        <v>0</v>
      </c>
    </row>
    <row r="16" spans="1:25" ht="18.75" customHeight="1" x14ac:dyDescent="0.2">
      <c r="A16" s="69"/>
      <c r="B16" s="80">
        <v>2272</v>
      </c>
      <c r="C16" s="81" t="s">
        <v>75</v>
      </c>
      <c r="D16" s="82"/>
      <c r="E16" s="73">
        <f t="shared" si="0"/>
        <v>0</v>
      </c>
      <c r="F16" s="74">
        <f t="shared" si="0"/>
        <v>0</v>
      </c>
      <c r="G16" s="75">
        <f t="shared" si="0"/>
        <v>0</v>
      </c>
      <c r="H16" s="73">
        <f t="shared" si="0"/>
        <v>0</v>
      </c>
      <c r="I16" s="76">
        <v>0</v>
      </c>
      <c r="J16" s="83">
        <f t="shared" si="1"/>
        <v>0</v>
      </c>
      <c r="K16" s="78">
        <v>0</v>
      </c>
      <c r="L16" s="76">
        <v>0</v>
      </c>
      <c r="M16" s="83">
        <f t="shared" si="2"/>
        <v>0</v>
      </c>
      <c r="N16" s="78">
        <v>0</v>
      </c>
      <c r="O16" s="76">
        <v>0</v>
      </c>
      <c r="P16" s="83">
        <f t="shared" si="3"/>
        <v>0</v>
      </c>
      <c r="Q16" s="78">
        <v>0</v>
      </c>
      <c r="R16" s="76">
        <v>0</v>
      </c>
      <c r="S16" s="83">
        <f t="shared" si="4"/>
        <v>0</v>
      </c>
      <c r="T16" s="78">
        <v>0</v>
      </c>
      <c r="U16" s="76">
        <v>0</v>
      </c>
      <c r="V16" s="83">
        <f t="shared" si="5"/>
        <v>0</v>
      </c>
      <c r="W16" s="78">
        <v>0</v>
      </c>
      <c r="X16" s="76">
        <v>0</v>
      </c>
      <c r="Y16" s="83">
        <f t="shared" si="6"/>
        <v>0</v>
      </c>
    </row>
    <row r="17" spans="1:25" ht="18.75" customHeight="1" x14ac:dyDescent="0.2">
      <c r="A17" s="69"/>
      <c r="B17" s="80">
        <v>2273</v>
      </c>
      <c r="C17" s="81" t="s">
        <v>76</v>
      </c>
      <c r="D17" s="82"/>
      <c r="E17" s="73">
        <f t="shared" si="0"/>
        <v>673300</v>
      </c>
      <c r="F17" s="74">
        <f t="shared" si="0"/>
        <v>307855.3</v>
      </c>
      <c r="G17" s="75">
        <f t="shared" si="0"/>
        <v>365444.7</v>
      </c>
      <c r="H17" s="73">
        <f>133300+500000</f>
        <v>633300</v>
      </c>
      <c r="I17" s="76">
        <v>307855.3</v>
      </c>
      <c r="J17" s="83">
        <f t="shared" si="1"/>
        <v>325444.7</v>
      </c>
      <c r="K17" s="78">
        <v>0</v>
      </c>
      <c r="L17" s="76">
        <v>0</v>
      </c>
      <c r="M17" s="83">
        <f t="shared" si="2"/>
        <v>0</v>
      </c>
      <c r="N17" s="78">
        <v>40000</v>
      </c>
      <c r="O17" s="76">
        <v>0</v>
      </c>
      <c r="P17" s="83">
        <f t="shared" si="3"/>
        <v>40000</v>
      </c>
      <c r="Q17" s="78">
        <v>0</v>
      </c>
      <c r="R17" s="76">
        <v>0</v>
      </c>
      <c r="S17" s="83">
        <f t="shared" si="4"/>
        <v>0</v>
      </c>
      <c r="T17" s="78">
        <v>0</v>
      </c>
      <c r="U17" s="76">
        <v>0</v>
      </c>
      <c r="V17" s="83">
        <f t="shared" si="5"/>
        <v>0</v>
      </c>
      <c r="W17" s="78">
        <v>0</v>
      </c>
      <c r="X17" s="76">
        <v>0</v>
      </c>
      <c r="Y17" s="83">
        <f t="shared" si="6"/>
        <v>0</v>
      </c>
    </row>
    <row r="18" spans="1:25" ht="18.75" customHeight="1" x14ac:dyDescent="0.2">
      <c r="A18" s="69"/>
      <c r="B18" s="80">
        <v>2274</v>
      </c>
      <c r="C18" s="81" t="s">
        <v>77</v>
      </c>
      <c r="D18" s="82"/>
      <c r="E18" s="73">
        <f t="shared" si="0"/>
        <v>0</v>
      </c>
      <c r="F18" s="74">
        <f t="shared" si="0"/>
        <v>0</v>
      </c>
      <c r="G18" s="75">
        <f t="shared" si="0"/>
        <v>0</v>
      </c>
      <c r="H18" s="73">
        <f t="shared" si="0"/>
        <v>0</v>
      </c>
      <c r="I18" s="76">
        <v>0</v>
      </c>
      <c r="J18" s="83">
        <f t="shared" si="1"/>
        <v>0</v>
      </c>
      <c r="K18" s="78">
        <v>0</v>
      </c>
      <c r="L18" s="76">
        <v>0</v>
      </c>
      <c r="M18" s="83">
        <f t="shared" si="2"/>
        <v>0</v>
      </c>
      <c r="N18" s="78">
        <v>0</v>
      </c>
      <c r="O18" s="76">
        <v>0</v>
      </c>
      <c r="P18" s="83">
        <f t="shared" si="3"/>
        <v>0</v>
      </c>
      <c r="Q18" s="78">
        <v>0</v>
      </c>
      <c r="R18" s="76">
        <v>0</v>
      </c>
      <c r="S18" s="83">
        <f t="shared" si="4"/>
        <v>0</v>
      </c>
      <c r="T18" s="78">
        <v>0</v>
      </c>
      <c r="U18" s="76">
        <v>0</v>
      </c>
      <c r="V18" s="83">
        <f t="shared" si="5"/>
        <v>0</v>
      </c>
      <c r="W18" s="78">
        <v>0</v>
      </c>
      <c r="X18" s="76">
        <v>0</v>
      </c>
      <c r="Y18" s="83">
        <f t="shared" si="6"/>
        <v>0</v>
      </c>
    </row>
    <row r="19" spans="1:25" ht="18.75" customHeight="1" x14ac:dyDescent="0.2">
      <c r="A19" s="69"/>
      <c r="B19" s="80">
        <v>2275</v>
      </c>
      <c r="C19" s="84" t="s">
        <v>78</v>
      </c>
      <c r="D19" s="85"/>
      <c r="E19" s="73">
        <f t="shared" si="0"/>
        <v>17700</v>
      </c>
      <c r="F19" s="74">
        <f t="shared" si="0"/>
        <v>11620</v>
      </c>
      <c r="G19" s="75">
        <f t="shared" si="0"/>
        <v>6080</v>
      </c>
      <c r="H19" s="73">
        <v>17700</v>
      </c>
      <c r="I19" s="76">
        <v>11620</v>
      </c>
      <c r="J19" s="83">
        <f t="shared" si="1"/>
        <v>6080</v>
      </c>
      <c r="K19" s="78">
        <v>0</v>
      </c>
      <c r="L19" s="76">
        <v>0</v>
      </c>
      <c r="M19" s="83">
        <f t="shared" si="2"/>
        <v>0</v>
      </c>
      <c r="N19" s="78">
        <v>0</v>
      </c>
      <c r="O19" s="76">
        <v>0</v>
      </c>
      <c r="P19" s="83">
        <f t="shared" si="3"/>
        <v>0</v>
      </c>
      <c r="Q19" s="78">
        <v>0</v>
      </c>
      <c r="R19" s="76">
        <v>0</v>
      </c>
      <c r="S19" s="83">
        <f t="shared" si="4"/>
        <v>0</v>
      </c>
      <c r="T19" s="78">
        <v>0</v>
      </c>
      <c r="U19" s="76">
        <v>0</v>
      </c>
      <c r="V19" s="83">
        <f t="shared" si="5"/>
        <v>0</v>
      </c>
      <c r="W19" s="78">
        <v>0</v>
      </c>
      <c r="X19" s="76">
        <v>0</v>
      </c>
      <c r="Y19" s="83">
        <f t="shared" si="6"/>
        <v>0</v>
      </c>
    </row>
    <row r="20" spans="1:25" ht="18.75" customHeight="1" x14ac:dyDescent="0.2">
      <c r="A20" s="69"/>
      <c r="B20" s="80">
        <v>2282</v>
      </c>
      <c r="C20" s="86" t="s">
        <v>79</v>
      </c>
      <c r="D20" s="86"/>
      <c r="E20" s="73">
        <f t="shared" si="0"/>
        <v>0</v>
      </c>
      <c r="F20" s="74">
        <f t="shared" si="0"/>
        <v>0</v>
      </c>
      <c r="G20" s="75">
        <f t="shared" si="0"/>
        <v>0</v>
      </c>
      <c r="H20" s="73"/>
      <c r="I20" s="76">
        <v>0</v>
      </c>
      <c r="J20" s="83">
        <f t="shared" si="1"/>
        <v>0</v>
      </c>
      <c r="K20" s="78">
        <v>0</v>
      </c>
      <c r="L20" s="76">
        <v>0</v>
      </c>
      <c r="M20" s="83">
        <f t="shared" si="2"/>
        <v>0</v>
      </c>
      <c r="N20" s="78">
        <v>0</v>
      </c>
      <c r="O20" s="76">
        <v>0</v>
      </c>
      <c r="P20" s="83">
        <f t="shared" si="3"/>
        <v>0</v>
      </c>
      <c r="Q20" s="78">
        <v>0</v>
      </c>
      <c r="R20" s="76">
        <v>0</v>
      </c>
      <c r="S20" s="83">
        <f t="shared" si="4"/>
        <v>0</v>
      </c>
      <c r="T20" s="78">
        <v>0</v>
      </c>
      <c r="U20" s="76">
        <v>0</v>
      </c>
      <c r="V20" s="83">
        <f t="shared" si="5"/>
        <v>0</v>
      </c>
      <c r="W20" s="78">
        <v>0</v>
      </c>
      <c r="X20" s="76">
        <v>0</v>
      </c>
      <c r="Y20" s="83">
        <f t="shared" si="6"/>
        <v>0</v>
      </c>
    </row>
    <row r="21" spans="1:25" ht="18.75" customHeight="1" x14ac:dyDescent="0.2">
      <c r="A21" s="69"/>
      <c r="B21" s="80">
        <v>2730</v>
      </c>
      <c r="C21" s="81" t="s">
        <v>80</v>
      </c>
      <c r="D21" s="82"/>
      <c r="E21" s="73">
        <f t="shared" si="0"/>
        <v>0</v>
      </c>
      <c r="F21" s="74">
        <f t="shared" si="0"/>
        <v>0</v>
      </c>
      <c r="G21" s="75">
        <f t="shared" si="0"/>
        <v>0</v>
      </c>
      <c r="H21" s="73">
        <f t="shared" si="0"/>
        <v>0</v>
      </c>
      <c r="I21" s="76">
        <v>0</v>
      </c>
      <c r="J21" s="83">
        <f t="shared" si="1"/>
        <v>0</v>
      </c>
      <c r="K21" s="78">
        <v>0</v>
      </c>
      <c r="L21" s="76">
        <v>0</v>
      </c>
      <c r="M21" s="83">
        <f t="shared" si="2"/>
        <v>0</v>
      </c>
      <c r="N21" s="78">
        <v>0</v>
      </c>
      <c r="O21" s="76">
        <v>0</v>
      </c>
      <c r="P21" s="83">
        <f t="shared" si="3"/>
        <v>0</v>
      </c>
      <c r="Q21" s="78">
        <v>0</v>
      </c>
      <c r="R21" s="76">
        <v>0</v>
      </c>
      <c r="S21" s="83">
        <f t="shared" si="4"/>
        <v>0</v>
      </c>
      <c r="T21" s="78">
        <v>0</v>
      </c>
      <c r="U21" s="76">
        <v>0</v>
      </c>
      <c r="V21" s="83">
        <f t="shared" si="5"/>
        <v>0</v>
      </c>
      <c r="W21" s="78">
        <v>0</v>
      </c>
      <c r="X21" s="76">
        <v>0</v>
      </c>
      <c r="Y21" s="83">
        <f t="shared" si="6"/>
        <v>0</v>
      </c>
    </row>
    <row r="22" spans="1:25" ht="18.75" customHeight="1" x14ac:dyDescent="0.2">
      <c r="A22" s="69"/>
      <c r="B22" s="80">
        <v>2800</v>
      </c>
      <c r="C22" s="81" t="s">
        <v>81</v>
      </c>
      <c r="D22" s="82"/>
      <c r="E22" s="73">
        <f t="shared" si="0"/>
        <v>0</v>
      </c>
      <c r="F22" s="74">
        <f t="shared" si="0"/>
        <v>0</v>
      </c>
      <c r="G22" s="75">
        <f t="shared" si="0"/>
        <v>0</v>
      </c>
      <c r="H22" s="73"/>
      <c r="I22" s="76">
        <v>0</v>
      </c>
      <c r="J22" s="83">
        <f t="shared" si="1"/>
        <v>0</v>
      </c>
      <c r="K22" s="78">
        <v>0</v>
      </c>
      <c r="L22" s="76">
        <v>0</v>
      </c>
      <c r="M22" s="83">
        <f t="shared" si="2"/>
        <v>0</v>
      </c>
      <c r="N22" s="78">
        <v>0</v>
      </c>
      <c r="O22" s="76">
        <v>0</v>
      </c>
      <c r="P22" s="83">
        <f t="shared" si="3"/>
        <v>0</v>
      </c>
      <c r="Q22" s="78">
        <v>0</v>
      </c>
      <c r="R22" s="76">
        <v>0</v>
      </c>
      <c r="S22" s="83">
        <f t="shared" si="4"/>
        <v>0</v>
      </c>
      <c r="T22" s="78">
        <v>0</v>
      </c>
      <c r="U22" s="76">
        <v>0</v>
      </c>
      <c r="V22" s="83">
        <f t="shared" si="5"/>
        <v>0</v>
      </c>
      <c r="W22" s="78">
        <v>0</v>
      </c>
      <c r="X22" s="76">
        <v>0</v>
      </c>
      <c r="Y22" s="83">
        <f t="shared" si="6"/>
        <v>0</v>
      </c>
    </row>
    <row r="23" spans="1:25" ht="18.75" customHeight="1" x14ac:dyDescent="0.2">
      <c r="A23" s="69"/>
      <c r="B23" s="80">
        <v>3110</v>
      </c>
      <c r="C23" s="81" t="s">
        <v>82</v>
      </c>
      <c r="D23" s="82"/>
      <c r="E23" s="73">
        <f t="shared" si="0"/>
        <v>130000</v>
      </c>
      <c r="F23" s="74">
        <f t="shared" si="0"/>
        <v>129988</v>
      </c>
      <c r="G23" s="75">
        <f t="shared" si="0"/>
        <v>12</v>
      </c>
      <c r="H23" s="78">
        <v>0</v>
      </c>
      <c r="I23" s="76">
        <v>0</v>
      </c>
      <c r="J23" s="83">
        <f t="shared" si="1"/>
        <v>0</v>
      </c>
      <c r="K23" s="78">
        <v>0</v>
      </c>
      <c r="L23" s="76">
        <v>0</v>
      </c>
      <c r="M23" s="83">
        <f t="shared" si="2"/>
        <v>0</v>
      </c>
      <c r="N23" s="78">
        <v>0</v>
      </c>
      <c r="O23" s="76">
        <v>0</v>
      </c>
      <c r="P23" s="83">
        <f t="shared" si="3"/>
        <v>0</v>
      </c>
      <c r="Q23" s="78">
        <v>130000</v>
      </c>
      <c r="R23" s="76">
        <v>129988</v>
      </c>
      <c r="S23" s="83">
        <f t="shared" si="4"/>
        <v>12</v>
      </c>
      <c r="T23" s="78">
        <v>0</v>
      </c>
      <c r="U23" s="76">
        <v>0</v>
      </c>
      <c r="V23" s="83">
        <f t="shared" si="5"/>
        <v>0</v>
      </c>
      <c r="W23" s="78">
        <v>0</v>
      </c>
      <c r="X23" s="76">
        <v>0</v>
      </c>
      <c r="Y23" s="83">
        <f t="shared" si="6"/>
        <v>0</v>
      </c>
    </row>
    <row r="24" spans="1:25" ht="18.75" customHeight="1" x14ac:dyDescent="0.2">
      <c r="A24" s="69"/>
      <c r="B24" s="87">
        <v>3132</v>
      </c>
      <c r="C24" s="88" t="s">
        <v>83</v>
      </c>
      <c r="D24" s="89"/>
      <c r="E24" s="73">
        <f t="shared" si="0"/>
        <v>0</v>
      </c>
      <c r="F24" s="74">
        <f t="shared" si="0"/>
        <v>0</v>
      </c>
      <c r="G24" s="75">
        <f t="shared" si="0"/>
        <v>0</v>
      </c>
      <c r="H24" s="78">
        <v>0</v>
      </c>
      <c r="I24" s="76">
        <v>0</v>
      </c>
      <c r="J24" s="83">
        <f t="shared" si="1"/>
        <v>0</v>
      </c>
      <c r="K24" s="78">
        <v>0</v>
      </c>
      <c r="L24" s="76">
        <v>0</v>
      </c>
      <c r="M24" s="83">
        <f t="shared" si="2"/>
        <v>0</v>
      </c>
      <c r="N24" s="78">
        <v>0</v>
      </c>
      <c r="O24" s="76">
        <v>0</v>
      </c>
      <c r="P24" s="83">
        <f t="shared" si="3"/>
        <v>0</v>
      </c>
      <c r="Q24" s="78">
        <v>0</v>
      </c>
      <c r="R24" s="76">
        <v>0</v>
      </c>
      <c r="S24" s="83">
        <f t="shared" si="4"/>
        <v>0</v>
      </c>
      <c r="T24" s="78">
        <v>0</v>
      </c>
      <c r="U24" s="76">
        <v>0</v>
      </c>
      <c r="V24" s="83">
        <f t="shared" si="5"/>
        <v>0</v>
      </c>
      <c r="W24" s="78">
        <v>0</v>
      </c>
      <c r="X24" s="76">
        <v>0</v>
      </c>
      <c r="Y24" s="83">
        <f t="shared" si="6"/>
        <v>0</v>
      </c>
    </row>
    <row r="25" spans="1:25" ht="18.75" customHeight="1" thickBot="1" x14ac:dyDescent="0.25">
      <c r="A25" s="69"/>
      <c r="B25" s="87">
        <v>3142</v>
      </c>
      <c r="C25" s="90" t="s">
        <v>84</v>
      </c>
      <c r="D25" s="90"/>
      <c r="E25" s="73">
        <f t="shared" si="0"/>
        <v>0</v>
      </c>
      <c r="F25" s="74">
        <f t="shared" si="0"/>
        <v>0</v>
      </c>
      <c r="G25" s="75">
        <f t="shared" si="0"/>
        <v>0</v>
      </c>
      <c r="H25" s="78">
        <v>0</v>
      </c>
      <c r="I25" s="76">
        <v>0</v>
      </c>
      <c r="J25" s="91">
        <f>H25-I25</f>
        <v>0</v>
      </c>
      <c r="K25" s="78">
        <v>0</v>
      </c>
      <c r="L25" s="76">
        <v>0</v>
      </c>
      <c r="M25" s="91">
        <f>K25-L25</f>
        <v>0</v>
      </c>
      <c r="N25" s="78">
        <v>0</v>
      </c>
      <c r="O25" s="76">
        <v>0</v>
      </c>
      <c r="P25" s="91">
        <f>N25-O25</f>
        <v>0</v>
      </c>
      <c r="Q25" s="78">
        <v>0</v>
      </c>
      <c r="R25" s="76">
        <v>0</v>
      </c>
      <c r="S25" s="91">
        <f>Q25-R25</f>
        <v>0</v>
      </c>
      <c r="T25" s="78">
        <v>0</v>
      </c>
      <c r="U25" s="76">
        <v>0</v>
      </c>
      <c r="V25" s="91">
        <f>T25-U25</f>
        <v>0</v>
      </c>
      <c r="W25" s="78">
        <v>0</v>
      </c>
      <c r="X25" s="76">
        <v>0</v>
      </c>
      <c r="Y25" s="91">
        <f>W25-X25</f>
        <v>0</v>
      </c>
    </row>
    <row r="26" spans="1:25" ht="18.75" customHeight="1" thickBot="1" x14ac:dyDescent="0.25">
      <c r="A26" s="92" t="s">
        <v>85</v>
      </c>
      <c r="B26" s="93"/>
      <c r="C26" s="93"/>
      <c r="D26" s="93"/>
      <c r="E26" s="94">
        <f t="shared" ref="E26:S26" si="7">SUM(E9:E25)</f>
        <v>2145379.42</v>
      </c>
      <c r="F26" s="95">
        <f>SUM(F9:F25)</f>
        <v>1725569.91</v>
      </c>
      <c r="G26" s="96">
        <f t="shared" si="7"/>
        <v>419809.51</v>
      </c>
      <c r="H26" s="97">
        <f t="shared" si="7"/>
        <v>1925029.42</v>
      </c>
      <c r="I26" s="98">
        <f>SUM(I9:I25)</f>
        <v>1592126.91</v>
      </c>
      <c r="J26" s="96">
        <f>SUM(J9:J25)</f>
        <v>332902.51</v>
      </c>
      <c r="K26" s="97">
        <f t="shared" si="7"/>
        <v>46850</v>
      </c>
      <c r="L26" s="98">
        <f>SUM(L9:L25)</f>
        <v>55</v>
      </c>
      <c r="M26" s="96">
        <f t="shared" si="7"/>
        <v>46795</v>
      </c>
      <c r="N26" s="97">
        <f t="shared" si="7"/>
        <v>43500</v>
      </c>
      <c r="O26" s="98">
        <f>SUM(O9:O25)</f>
        <v>3400</v>
      </c>
      <c r="P26" s="96">
        <f t="shared" si="7"/>
        <v>40100</v>
      </c>
      <c r="Q26" s="97">
        <f t="shared" si="7"/>
        <v>130000</v>
      </c>
      <c r="R26" s="98">
        <f>SUM(R9:R25)</f>
        <v>129988</v>
      </c>
      <c r="S26" s="96">
        <f t="shared" si="7"/>
        <v>12</v>
      </c>
      <c r="T26" s="97">
        <f t="shared" ref="T26:Y26" si="8">SUM(T9:T25)</f>
        <v>0</v>
      </c>
      <c r="U26" s="98">
        <f t="shared" si="8"/>
        <v>0</v>
      </c>
      <c r="V26" s="96">
        <f t="shared" si="8"/>
        <v>0</v>
      </c>
      <c r="W26" s="97">
        <f t="shared" si="8"/>
        <v>0</v>
      </c>
      <c r="X26" s="98">
        <f t="shared" si="8"/>
        <v>0</v>
      </c>
      <c r="Y26" s="96">
        <f t="shared" si="8"/>
        <v>0</v>
      </c>
    </row>
  </sheetData>
  <sheetProtection sheet="1" objects="1" scenarios="1"/>
  <mergeCells count="31">
    <mergeCell ref="C21:D21"/>
    <mergeCell ref="C22:D22"/>
    <mergeCell ref="C23:D23"/>
    <mergeCell ref="C24:D24"/>
    <mergeCell ref="C25:D25"/>
    <mergeCell ref="C15:D15"/>
    <mergeCell ref="C16:D16"/>
    <mergeCell ref="C17:D17"/>
    <mergeCell ref="C18:D18"/>
    <mergeCell ref="C19:D19"/>
    <mergeCell ref="C20:D20"/>
    <mergeCell ref="T6:V6"/>
    <mergeCell ref="W6:Y6"/>
    <mergeCell ref="C8:D8"/>
    <mergeCell ref="A9:A25"/>
    <mergeCell ref="C9:D9"/>
    <mergeCell ref="C10:D10"/>
    <mergeCell ref="C11:D11"/>
    <mergeCell ref="C12:D12"/>
    <mergeCell ref="C13:D13"/>
    <mergeCell ref="C14:D14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6F6EB-6E93-4609-811F-7027CBD14775}">
  <sheetPr codeName="Лист4">
    <pageSetUpPr fitToPage="1"/>
  </sheetPr>
  <dimension ref="A1:O128"/>
  <sheetViews>
    <sheetView zoomScale="89" zoomScaleNormal="89" workbookViewId="0">
      <selection sqref="A1:D1"/>
    </sheetView>
  </sheetViews>
  <sheetFormatPr defaultRowHeight="18.75" outlineLevelRow="1" outlineLevelCol="1" x14ac:dyDescent="0.3"/>
  <cols>
    <col min="1" max="1" width="10" style="2" customWidth="1"/>
    <col min="2" max="2" width="73.140625" style="2" customWidth="1"/>
    <col min="3" max="3" width="21" style="3" customWidth="1"/>
    <col min="4" max="4" width="23.85546875" style="3" customWidth="1"/>
    <col min="5" max="5" width="1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'ПД ЗОВ Прикордонник'!B4</f>
        <v>за 12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'ПД ЗОВ Прикордонник'!I11</f>
        <v>347026.48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t="20.100000000000001" hidden="1" customHeight="1" outlineLevel="1" x14ac:dyDescent="0.3">
      <c r="A5" s="9"/>
      <c r="B5" s="9"/>
      <c r="C5" s="10"/>
      <c r="D5" s="10">
        <f>SUM(D6:D45)</f>
        <v>347026.48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20.100000000000001" customHeight="1" collapsed="1" x14ac:dyDescent="0.3">
      <c r="A6" s="11">
        <v>2210.1</v>
      </c>
      <c r="B6" s="12" t="s">
        <v>3</v>
      </c>
      <c r="C6" s="12"/>
      <c r="D6" s="13">
        <v>1498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t="20.100000000000001" hidden="1" customHeight="1" outlineLevel="1" x14ac:dyDescent="0.3">
      <c r="A8" s="14"/>
      <c r="B8" s="15"/>
      <c r="C8" s="16">
        <f>SUM(C9:C13)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t="20.100000000000001" hidden="1" customHeight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t="20.100000000000001" hidden="1" customHeight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t="20.100000000000001" hidden="1" customHeight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t="20.100000000000001" hidden="1" customHeight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5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0.100000000000001" hidden="1" customHeight="1" x14ac:dyDescent="0.3">
      <c r="A15" s="11">
        <v>2210.4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7</v>
      </c>
      <c r="C16" s="12"/>
      <c r="D16" s="13">
        <f>68773.48+90448</f>
        <v>159221.47999999998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t="20.100000000000001" hidden="1" customHeight="1" outlineLevel="1" x14ac:dyDescent="0.3">
      <c r="A17" s="14"/>
      <c r="B17" s="15"/>
      <c r="C17" s="16">
        <f>SUM(C18:C28)</f>
        <v>159221.48000000001</v>
      </c>
      <c r="D17" s="17"/>
      <c r="E17" s="18">
        <f>D16-C17</f>
        <v>0</v>
      </c>
    </row>
    <row r="18" spans="1:15" collapsed="1" x14ac:dyDescent="0.3">
      <c r="A18" s="11"/>
      <c r="B18" s="20" t="s">
        <v>8</v>
      </c>
      <c r="C18" s="17">
        <f>180+1187+1769+1620</f>
        <v>4756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20" t="s">
        <v>9</v>
      </c>
      <c r="C19" s="17">
        <v>2157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10</v>
      </c>
      <c r="C20" s="17">
        <v>2055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t="20.100000000000001" customHeight="1" x14ac:dyDescent="0.3">
      <c r="A21" s="11"/>
      <c r="B21" s="20" t="s">
        <v>11</v>
      </c>
      <c r="C21" s="17">
        <f>6130+3471</f>
        <v>9601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t="20.100000000000001" customHeight="1" x14ac:dyDescent="0.3">
      <c r="A22" s="11"/>
      <c r="B22" s="20" t="s">
        <v>12</v>
      </c>
      <c r="C22" s="17">
        <v>51824.480000000003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t="20.100000000000001" customHeight="1" x14ac:dyDescent="0.3">
      <c r="A23" s="11"/>
      <c r="B23" s="20" t="s">
        <v>13</v>
      </c>
      <c r="C23" s="17">
        <v>55888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t="20.100000000000001" customHeight="1" x14ac:dyDescent="0.3">
      <c r="A24" s="11"/>
      <c r="B24" s="20" t="s">
        <v>14</v>
      </c>
      <c r="C24" s="17">
        <v>32940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t="20.100000000000001" hidden="1" customHeight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20.100000000000001" hidden="1" customHeight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20.100000000000001" hidden="1" customHeight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t="20.100000000000001" hidden="1" customHeight="1" x14ac:dyDescent="0.3">
      <c r="A28" s="11"/>
      <c r="B28" s="21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t="20.25" customHeight="1" x14ac:dyDescent="0.3">
      <c r="A29" s="11">
        <v>2210.6</v>
      </c>
      <c r="B29" s="12" t="s">
        <v>15</v>
      </c>
      <c r="C29" s="12"/>
      <c r="D29" s="13">
        <v>1302</v>
      </c>
      <c r="E29" s="8"/>
      <c r="F29" s="8"/>
      <c r="G29" s="8"/>
      <c r="I29" s="8"/>
      <c r="J29" s="8"/>
      <c r="K29" s="8"/>
      <c r="M29" s="8"/>
      <c r="N29" s="8"/>
      <c r="O29" s="8"/>
    </row>
    <row r="30" spans="1:15" ht="20.100000000000001" customHeight="1" x14ac:dyDescent="0.3">
      <c r="A30" s="11">
        <v>2210.6999999999998</v>
      </c>
      <c r="B30" s="12" t="s">
        <v>16</v>
      </c>
      <c r="C30" s="12"/>
      <c r="D30" s="13">
        <f>147100</f>
        <v>147100</v>
      </c>
      <c r="E30" s="8"/>
      <c r="F30" s="8"/>
      <c r="G30" s="8"/>
      <c r="I30" s="8"/>
      <c r="J30" s="8"/>
      <c r="K30" s="8"/>
      <c r="M30" s="8"/>
      <c r="N30" s="8"/>
      <c r="O30" s="8"/>
    </row>
    <row r="31" spans="1:15" ht="20.100000000000001" hidden="1" customHeight="1" outlineLevel="1" x14ac:dyDescent="0.3">
      <c r="A31" s="14"/>
      <c r="B31" s="15"/>
      <c r="C31" s="16">
        <f>SUM(C32:C36)</f>
        <v>147100</v>
      </c>
      <c r="D31" s="17"/>
      <c r="E31" s="18">
        <f>D30-C31</f>
        <v>0</v>
      </c>
    </row>
    <row r="32" spans="1:15" collapsed="1" x14ac:dyDescent="0.3">
      <c r="A32" s="14"/>
      <c r="B32" s="20" t="s">
        <v>17</v>
      </c>
      <c r="C32" s="17">
        <v>93600</v>
      </c>
      <c r="D32" s="17"/>
    </row>
    <row r="33" spans="1:15" x14ac:dyDescent="0.3">
      <c r="A33" s="14"/>
      <c r="B33" s="20" t="s">
        <v>18</v>
      </c>
      <c r="C33" s="17">
        <v>53500</v>
      </c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t="20.100000000000001" hidden="1" customHeight="1" x14ac:dyDescent="0.3">
      <c r="A36" s="14"/>
      <c r="B36" s="14"/>
      <c r="C36" s="17"/>
      <c r="D36" s="17"/>
    </row>
    <row r="37" spans="1:15" x14ac:dyDescent="0.3">
      <c r="A37" s="11">
        <v>2210.8000000000002</v>
      </c>
      <c r="B37" s="12" t="s">
        <v>19</v>
      </c>
      <c r="C37" s="12"/>
      <c r="D37" s="13">
        <v>500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2210.9</v>
      </c>
      <c r="B38" s="12" t="s">
        <v>20</v>
      </c>
      <c r="C38" s="12"/>
      <c r="D38" s="13">
        <v>1020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t="20.100000000000001" hidden="1" customHeight="1" outlineLevel="1" x14ac:dyDescent="0.3">
      <c r="A39" s="14"/>
      <c r="B39" s="15"/>
      <c r="C39" s="16">
        <f>SUM(C40:C44)</f>
        <v>1020</v>
      </c>
      <c r="D39" s="17"/>
      <c r="E39" s="18">
        <f>D38-C39</f>
        <v>0</v>
      </c>
    </row>
    <row r="40" spans="1:15" collapsed="1" x14ac:dyDescent="0.3">
      <c r="A40" s="11"/>
      <c r="B40" s="20" t="s">
        <v>21</v>
      </c>
      <c r="C40" s="17">
        <v>1020</v>
      </c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1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t="21.75" customHeight="1" x14ac:dyDescent="0.3">
      <c r="A45" s="11">
        <v>2211.9</v>
      </c>
      <c r="B45" s="12" t="s">
        <v>22</v>
      </c>
      <c r="C45" s="12"/>
      <c r="D45" s="13">
        <f>30860+5525</f>
        <v>36385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t="20.100000000000001" hidden="1" customHeight="1" outlineLevel="1" x14ac:dyDescent="0.3">
      <c r="A46" s="14"/>
      <c r="B46" s="15"/>
      <c r="C46" s="16">
        <f>SUM(C47:C52)</f>
        <v>36385</v>
      </c>
      <c r="D46" s="17"/>
      <c r="E46" s="18">
        <f>D45-C46</f>
        <v>0</v>
      </c>
    </row>
    <row r="47" spans="1:15" collapsed="1" x14ac:dyDescent="0.3">
      <c r="A47" s="11"/>
      <c r="B47" s="20" t="s">
        <v>23</v>
      </c>
      <c r="C47" s="17">
        <v>720</v>
      </c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x14ac:dyDescent="0.3">
      <c r="A48" s="11"/>
      <c r="B48" s="20" t="s">
        <v>24</v>
      </c>
      <c r="C48" s="17">
        <v>140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/>
      <c r="B49" s="20" t="s">
        <v>25</v>
      </c>
      <c r="C49" s="17">
        <v>30000</v>
      </c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/>
      <c r="B50" s="20" t="s">
        <v>26</v>
      </c>
      <c r="C50" s="17">
        <v>4230</v>
      </c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x14ac:dyDescent="0.3">
      <c r="A51" s="11"/>
      <c r="B51" s="20" t="s">
        <v>27</v>
      </c>
      <c r="C51" s="17">
        <v>1295</v>
      </c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t="20.100000000000001" hidden="1" customHeight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t="20.100000000000001" hidden="1" customHeight="1" outlineLevel="1" x14ac:dyDescent="0.3">
      <c r="A57" s="8"/>
      <c r="B57" s="22"/>
      <c r="D57" s="3" t="b">
        <f>D4=D5</f>
        <v>1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collapsed="1" x14ac:dyDescent="0.3">
      <c r="A58" s="8"/>
      <c r="B58" s="22"/>
      <c r="D58" s="23" t="s">
        <v>28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x14ac:dyDescent="0.3">
      <c r="A59" s="8"/>
      <c r="B59" s="8"/>
      <c r="D59" s="23" t="s">
        <v>28</v>
      </c>
      <c r="E59" s="8"/>
      <c r="F59" s="8"/>
      <c r="G59" s="8"/>
      <c r="I59" s="8"/>
      <c r="J59" s="8"/>
      <c r="K59" s="8"/>
      <c r="M59" s="8"/>
      <c r="N59" s="8"/>
      <c r="O59" s="8"/>
    </row>
    <row r="60" spans="1:15" ht="14.25" customHeight="1" x14ac:dyDescent="0.3">
      <c r="D60" s="23" t="s">
        <v>28</v>
      </c>
    </row>
    <row r="61" spans="1:15" ht="39.75" customHeight="1" x14ac:dyDescent="0.3">
      <c r="A61" s="4">
        <v>2240</v>
      </c>
      <c r="B61" s="5" t="s">
        <v>29</v>
      </c>
      <c r="C61" s="5"/>
      <c r="D61" s="6">
        <f>'ПД ЗОВ Прикордонник'!I13</f>
        <v>124587.65</v>
      </c>
      <c r="E61" s="8"/>
      <c r="F61" s="8"/>
      <c r="G61" s="8"/>
      <c r="I61" s="8"/>
      <c r="J61" s="8"/>
      <c r="K61" s="8"/>
      <c r="M61" s="8"/>
      <c r="N61" s="8"/>
      <c r="O61" s="8"/>
    </row>
    <row r="62" spans="1:15" ht="20.100000000000001" hidden="1" customHeight="1" outlineLevel="1" x14ac:dyDescent="0.3">
      <c r="A62" s="24">
        <v>2240</v>
      </c>
      <c r="B62" s="24"/>
      <c r="C62" s="10"/>
      <c r="D62" s="10">
        <f>SUM(D63:D115)</f>
        <v>124587.65</v>
      </c>
      <c r="E62" s="8" t="b">
        <f>D61=D62</f>
        <v>1</v>
      </c>
    </row>
    <row r="63" spans="1:15" collapsed="1" x14ac:dyDescent="0.3">
      <c r="A63" s="14">
        <v>2240.1</v>
      </c>
      <c r="B63" s="12" t="s">
        <v>30</v>
      </c>
      <c r="C63" s="12"/>
      <c r="D63" s="13">
        <v>3246</v>
      </c>
    </row>
    <row r="64" spans="1:15" hidden="1" x14ac:dyDescent="0.3">
      <c r="A64" s="14">
        <v>2240.1999999999998</v>
      </c>
      <c r="B64" s="25" t="s">
        <v>31</v>
      </c>
      <c r="C64" s="26"/>
      <c r="D64" s="13"/>
    </row>
    <row r="65" spans="1:5" hidden="1" x14ac:dyDescent="0.3">
      <c r="A65" s="14">
        <v>2240.3000000000002</v>
      </c>
      <c r="B65" s="25" t="s">
        <v>32</v>
      </c>
      <c r="C65" s="26"/>
      <c r="D65" s="13"/>
    </row>
    <row r="66" spans="1:5" ht="20.100000000000001" hidden="1" customHeight="1" outlineLevel="1" x14ac:dyDescent="0.3">
      <c r="A66" s="14"/>
      <c r="B66" s="15"/>
      <c r="C66" s="16">
        <f>SUM(C67:C71)</f>
        <v>0</v>
      </c>
      <c r="D66" s="17"/>
      <c r="E66" s="18">
        <f>D65-C66</f>
        <v>0</v>
      </c>
    </row>
    <row r="67" spans="1:5" ht="20.100000000000001" hidden="1" customHeight="1" collapsed="1" x14ac:dyDescent="0.3">
      <c r="A67" s="14"/>
      <c r="B67" s="20"/>
      <c r="C67" s="17"/>
      <c r="D67" s="17"/>
    </row>
    <row r="68" spans="1:5" ht="20.100000000000001" hidden="1" customHeight="1" x14ac:dyDescent="0.3">
      <c r="A68" s="14"/>
      <c r="B68" s="20"/>
      <c r="C68" s="17"/>
      <c r="D68" s="17"/>
    </row>
    <row r="69" spans="1:5" ht="20.100000000000001" hidden="1" customHeight="1" x14ac:dyDescent="0.3">
      <c r="A69" s="14"/>
      <c r="B69" s="20"/>
      <c r="C69" s="17"/>
      <c r="D69" s="17"/>
    </row>
    <row r="70" spans="1:5" ht="20.100000000000001" hidden="1" customHeight="1" x14ac:dyDescent="0.3">
      <c r="A70" s="14"/>
      <c r="B70" s="20"/>
      <c r="C70" s="17"/>
      <c r="D70" s="17"/>
    </row>
    <row r="71" spans="1:5" ht="20.100000000000001" hidden="1" customHeight="1" x14ac:dyDescent="0.3">
      <c r="A71" s="14"/>
      <c r="B71" s="14"/>
      <c r="C71" s="17"/>
      <c r="D71" s="17"/>
    </row>
    <row r="72" spans="1:5" ht="22.5" hidden="1" customHeight="1" x14ac:dyDescent="0.3">
      <c r="A72" s="14">
        <v>2240.4</v>
      </c>
      <c r="B72" s="25" t="s">
        <v>33</v>
      </c>
      <c r="C72" s="26"/>
      <c r="D72" s="13"/>
    </row>
    <row r="73" spans="1:5" ht="18.75" customHeight="1" x14ac:dyDescent="0.3">
      <c r="A73" s="14">
        <v>2240.5</v>
      </c>
      <c r="B73" s="25" t="s">
        <v>34</v>
      </c>
      <c r="C73" s="26"/>
      <c r="D73" s="13">
        <v>107565</v>
      </c>
    </row>
    <row r="74" spans="1:5" ht="20.100000000000001" hidden="1" customHeight="1" outlineLevel="1" x14ac:dyDescent="0.3">
      <c r="A74" s="14"/>
      <c r="B74" s="15"/>
      <c r="C74" s="16">
        <f>SUM(C75:C97)</f>
        <v>107565</v>
      </c>
      <c r="D74" s="17"/>
      <c r="E74" s="18">
        <f>D73-C74</f>
        <v>0</v>
      </c>
    </row>
    <row r="75" spans="1:5" ht="18" customHeight="1" collapsed="1" x14ac:dyDescent="0.3">
      <c r="A75" s="14"/>
      <c r="B75" s="19" t="s">
        <v>35</v>
      </c>
      <c r="C75" s="17">
        <v>52621</v>
      </c>
      <c r="D75" s="17"/>
    </row>
    <row r="76" spans="1:5" ht="18" customHeight="1" x14ac:dyDescent="0.3">
      <c r="A76" s="14"/>
      <c r="B76" s="19" t="s">
        <v>36</v>
      </c>
      <c r="C76" s="17">
        <v>54244</v>
      </c>
      <c r="D76" s="17"/>
    </row>
    <row r="77" spans="1:5" ht="18" customHeight="1" x14ac:dyDescent="0.3">
      <c r="A77" s="14"/>
      <c r="B77" s="19" t="s">
        <v>37</v>
      </c>
      <c r="C77" s="17">
        <v>700</v>
      </c>
      <c r="D77" s="17"/>
    </row>
    <row r="78" spans="1:5" ht="18" hidden="1" customHeight="1" x14ac:dyDescent="0.3">
      <c r="A78" s="14"/>
      <c r="B78" s="20"/>
      <c r="C78" s="17"/>
      <c r="D78" s="17"/>
    </row>
    <row r="79" spans="1:5" ht="18" hidden="1" customHeight="1" x14ac:dyDescent="0.3">
      <c r="A79" s="14"/>
      <c r="B79" s="19"/>
      <c r="C79" s="17"/>
      <c r="D79" s="17"/>
    </row>
    <row r="80" spans="1:5" ht="18" hidden="1" customHeight="1" x14ac:dyDescent="0.3">
      <c r="A80" s="14"/>
      <c r="B80" s="20"/>
      <c r="C80" s="17"/>
      <c r="D80" s="17"/>
    </row>
    <row r="81" spans="1:4" ht="18" hidden="1" customHeight="1" x14ac:dyDescent="0.3">
      <c r="A81" s="14"/>
      <c r="B81" s="20"/>
      <c r="C81" s="17"/>
      <c r="D81" s="17"/>
    </row>
    <row r="82" spans="1:4" ht="18" hidden="1" customHeight="1" x14ac:dyDescent="0.3">
      <c r="A82" s="14"/>
      <c r="B82" s="20"/>
      <c r="C82" s="17"/>
      <c r="D82" s="17"/>
    </row>
    <row r="83" spans="1:4" ht="18" hidden="1" customHeight="1" x14ac:dyDescent="0.3">
      <c r="A83" s="14"/>
      <c r="B83" s="20"/>
      <c r="C83" s="17"/>
      <c r="D83" s="17"/>
    </row>
    <row r="84" spans="1:4" ht="18" hidden="1" customHeight="1" x14ac:dyDescent="0.3">
      <c r="A84" s="14"/>
      <c r="B84" s="20"/>
      <c r="C84" s="17"/>
      <c r="D84" s="17"/>
    </row>
    <row r="85" spans="1:4" ht="18" hidden="1" customHeight="1" x14ac:dyDescent="0.3">
      <c r="A85" s="14"/>
      <c r="B85" s="20"/>
      <c r="C85" s="17"/>
      <c r="D85" s="17"/>
    </row>
    <row r="86" spans="1:4" ht="18" hidden="1" customHeight="1" x14ac:dyDescent="0.3">
      <c r="A86" s="14"/>
      <c r="B86" s="20"/>
      <c r="C86" s="17"/>
      <c r="D86" s="17"/>
    </row>
    <row r="87" spans="1:4" ht="18" hidden="1" customHeight="1" x14ac:dyDescent="0.3">
      <c r="A87" s="14"/>
      <c r="B87" s="20"/>
      <c r="C87" s="17"/>
      <c r="D87" s="17"/>
    </row>
    <row r="88" spans="1:4" ht="18" hidden="1" customHeight="1" x14ac:dyDescent="0.3">
      <c r="A88" s="14"/>
      <c r="B88" s="20"/>
      <c r="C88" s="17"/>
      <c r="D88" s="17"/>
    </row>
    <row r="89" spans="1:4" ht="18" hidden="1" customHeight="1" x14ac:dyDescent="0.3">
      <c r="A89" s="14"/>
      <c r="B89" s="20"/>
      <c r="C89" s="17"/>
      <c r="D89" s="17"/>
    </row>
    <row r="90" spans="1:4" ht="18" hidden="1" customHeight="1" x14ac:dyDescent="0.3">
      <c r="A90" s="14"/>
      <c r="B90" s="20"/>
      <c r="C90" s="17"/>
      <c r="D90" s="17"/>
    </row>
    <row r="91" spans="1:4" ht="18" hidden="1" customHeight="1" x14ac:dyDescent="0.3">
      <c r="A91" s="14"/>
      <c r="B91" s="20"/>
      <c r="C91" s="17"/>
      <c r="D91" s="17"/>
    </row>
    <row r="92" spans="1:4" ht="18" hidden="1" customHeight="1" x14ac:dyDescent="0.3">
      <c r="A92" s="14"/>
      <c r="B92" s="20"/>
      <c r="C92" s="17"/>
      <c r="D92" s="17"/>
    </row>
    <row r="93" spans="1:4" ht="18" hidden="1" customHeight="1" x14ac:dyDescent="0.3">
      <c r="A93" s="14"/>
      <c r="B93" s="20"/>
      <c r="C93" s="17"/>
      <c r="D93" s="17"/>
    </row>
    <row r="94" spans="1:4" ht="18" hidden="1" customHeight="1" x14ac:dyDescent="0.3">
      <c r="A94" s="14"/>
      <c r="B94" s="19"/>
      <c r="C94" s="17"/>
      <c r="D94" s="17"/>
    </row>
    <row r="95" spans="1:4" ht="18" hidden="1" customHeight="1" x14ac:dyDescent="0.3">
      <c r="A95" s="14"/>
      <c r="B95" s="20"/>
      <c r="C95" s="17"/>
      <c r="D95" s="17"/>
    </row>
    <row r="96" spans="1:4" ht="18" hidden="1" customHeight="1" x14ac:dyDescent="0.3">
      <c r="A96" s="14"/>
      <c r="B96" s="20"/>
      <c r="C96" s="17"/>
      <c r="D96" s="17"/>
    </row>
    <row r="97" spans="1:5" ht="18" hidden="1" customHeight="1" x14ac:dyDescent="0.3">
      <c r="A97" s="14"/>
      <c r="B97" s="20"/>
      <c r="C97" s="17"/>
      <c r="D97" s="17"/>
    </row>
    <row r="98" spans="1:5" ht="18" hidden="1" customHeight="1" x14ac:dyDescent="0.3">
      <c r="A98" s="14">
        <v>2240.6</v>
      </c>
      <c r="B98" s="25" t="s">
        <v>38</v>
      </c>
      <c r="C98" s="26"/>
      <c r="D98" s="13"/>
    </row>
    <row r="99" spans="1:5" ht="18" hidden="1" customHeight="1" x14ac:dyDescent="0.3">
      <c r="A99" s="14">
        <v>2240.6999999999998</v>
      </c>
      <c r="B99" s="25" t="s">
        <v>39</v>
      </c>
      <c r="C99" s="26"/>
      <c r="D99" s="13"/>
    </row>
    <row r="100" spans="1:5" ht="20.100000000000001" hidden="1" customHeight="1" outlineLevel="1" x14ac:dyDescent="0.3">
      <c r="A100" s="14"/>
      <c r="B100" s="15"/>
      <c r="C100" s="16">
        <f>SUM(C101:C105)</f>
        <v>0</v>
      </c>
      <c r="D100" s="17"/>
      <c r="E100" s="18">
        <f>D99-C100</f>
        <v>0</v>
      </c>
    </row>
    <row r="101" spans="1:5" ht="20.100000000000001" hidden="1" customHeight="1" collapsed="1" x14ac:dyDescent="0.3">
      <c r="A101" s="14"/>
      <c r="B101" s="20"/>
      <c r="C101" s="17"/>
      <c r="D101" s="17"/>
    </row>
    <row r="102" spans="1:5" ht="20.100000000000001" hidden="1" customHeight="1" x14ac:dyDescent="0.3">
      <c r="A102" s="14"/>
      <c r="B102" s="20"/>
      <c r="C102" s="17"/>
      <c r="D102" s="17"/>
    </row>
    <row r="103" spans="1:5" ht="20.100000000000001" hidden="1" customHeight="1" x14ac:dyDescent="0.3">
      <c r="A103" s="14"/>
      <c r="B103" s="20"/>
      <c r="C103" s="17"/>
      <c r="D103" s="17"/>
    </row>
    <row r="104" spans="1:5" ht="20.100000000000001" hidden="1" customHeight="1" x14ac:dyDescent="0.3">
      <c r="A104" s="14"/>
      <c r="B104" s="20"/>
      <c r="C104" s="17"/>
      <c r="D104" s="17"/>
    </row>
    <row r="105" spans="1:5" ht="20.100000000000001" hidden="1" customHeight="1" x14ac:dyDescent="0.3">
      <c r="A105" s="14"/>
      <c r="B105" s="14"/>
      <c r="C105" s="17"/>
      <c r="D105" s="17"/>
    </row>
    <row r="106" spans="1:5" ht="18" customHeight="1" x14ac:dyDescent="0.3">
      <c r="A106" s="14">
        <v>2240.8000000000002</v>
      </c>
      <c r="B106" s="25" t="s">
        <v>40</v>
      </c>
      <c r="C106" s="26"/>
      <c r="D106" s="13">
        <v>461.65</v>
      </c>
    </row>
    <row r="107" spans="1:5" ht="18" hidden="1" customHeight="1" x14ac:dyDescent="0.3">
      <c r="A107" s="14">
        <v>2240.9</v>
      </c>
      <c r="B107" s="25" t="s">
        <v>41</v>
      </c>
      <c r="C107" s="26"/>
      <c r="D107" s="13"/>
    </row>
    <row r="108" spans="1:5" ht="18" hidden="1" customHeight="1" x14ac:dyDescent="0.3">
      <c r="A108" s="14">
        <v>2241.1</v>
      </c>
      <c r="B108" s="25" t="s">
        <v>42</v>
      </c>
      <c r="C108" s="26"/>
      <c r="D108" s="13"/>
    </row>
    <row r="109" spans="1:5" ht="18" hidden="1" customHeight="1" x14ac:dyDescent="0.3">
      <c r="A109" s="14">
        <v>2241.1999999999998</v>
      </c>
      <c r="B109" s="25" t="s">
        <v>43</v>
      </c>
      <c r="C109" s="26"/>
      <c r="D109" s="13"/>
    </row>
    <row r="110" spans="1:5" ht="18" hidden="1" customHeight="1" x14ac:dyDescent="0.3">
      <c r="A110" s="14">
        <v>2241.3000000000002</v>
      </c>
      <c r="B110" s="25" t="s">
        <v>44</v>
      </c>
      <c r="C110" s="26"/>
      <c r="D110" s="13"/>
    </row>
    <row r="111" spans="1:5" hidden="1" x14ac:dyDescent="0.3">
      <c r="A111" s="14">
        <v>2241.4</v>
      </c>
      <c r="B111" s="25" t="s">
        <v>45</v>
      </c>
      <c r="C111" s="26"/>
      <c r="D111" s="13"/>
    </row>
    <row r="112" spans="1:5" hidden="1" x14ac:dyDescent="0.3">
      <c r="A112" s="14">
        <v>2241.5</v>
      </c>
      <c r="B112" s="25" t="s">
        <v>46</v>
      </c>
      <c r="C112" s="26"/>
      <c r="D112" s="13"/>
    </row>
    <row r="113" spans="1:5" ht="38.25" hidden="1" customHeight="1" x14ac:dyDescent="0.3">
      <c r="A113" s="14">
        <v>2241.6</v>
      </c>
      <c r="B113" s="27" t="s">
        <v>47</v>
      </c>
      <c r="C113" s="26"/>
      <c r="D113" s="13"/>
    </row>
    <row r="114" spans="1:5" hidden="1" x14ac:dyDescent="0.3">
      <c r="A114" s="14">
        <v>2241.6999999999998</v>
      </c>
      <c r="B114" s="25" t="s">
        <v>48</v>
      </c>
      <c r="C114" s="26"/>
      <c r="D114" s="13"/>
    </row>
    <row r="115" spans="1:5" x14ac:dyDescent="0.3">
      <c r="A115" s="14">
        <v>2241.9</v>
      </c>
      <c r="B115" s="25" t="s">
        <v>49</v>
      </c>
      <c r="C115" s="26"/>
      <c r="D115" s="13">
        <v>13315</v>
      </c>
    </row>
    <row r="116" spans="1:5" ht="20.100000000000001" hidden="1" customHeight="1" outlineLevel="1" x14ac:dyDescent="0.3">
      <c r="A116" s="14"/>
      <c r="B116" s="15"/>
      <c r="C116" s="16">
        <f>SUM(C117:C126)</f>
        <v>13315</v>
      </c>
      <c r="D116" s="28"/>
      <c r="E116" s="18">
        <f>D115-C116</f>
        <v>0</v>
      </c>
    </row>
    <row r="117" spans="1:5" collapsed="1" x14ac:dyDescent="0.3">
      <c r="A117" s="14"/>
      <c r="B117" s="29" t="s">
        <v>50</v>
      </c>
      <c r="C117" s="17">
        <v>55</v>
      </c>
      <c r="D117" s="17"/>
    </row>
    <row r="118" spans="1:5" x14ac:dyDescent="0.3">
      <c r="A118" s="14"/>
      <c r="B118" s="29" t="s">
        <v>51</v>
      </c>
      <c r="C118" s="17">
        <v>7560</v>
      </c>
      <c r="D118" s="17"/>
    </row>
    <row r="119" spans="1:5" x14ac:dyDescent="0.3">
      <c r="A119" s="14"/>
      <c r="B119" s="29" t="s">
        <v>52</v>
      </c>
      <c r="C119" s="17">
        <v>5700</v>
      </c>
      <c r="D119" s="17"/>
    </row>
    <row r="120" spans="1:5" hidden="1" x14ac:dyDescent="0.3">
      <c r="A120" s="14"/>
      <c r="B120" s="29"/>
      <c r="C120" s="17"/>
      <c r="D120" s="17"/>
    </row>
    <row r="121" spans="1:5" hidden="1" x14ac:dyDescent="0.3">
      <c r="A121" s="14"/>
      <c r="B121" s="20"/>
      <c r="C121" s="17"/>
      <c r="D121" s="17"/>
    </row>
    <row r="122" spans="1:5" hidden="1" x14ac:dyDescent="0.3">
      <c r="A122" s="14"/>
      <c r="B122" s="20"/>
      <c r="C122" s="17"/>
      <c r="D122" s="17"/>
    </row>
    <row r="123" spans="1:5" hidden="1" x14ac:dyDescent="0.3">
      <c r="A123" s="14"/>
      <c r="B123" s="20"/>
      <c r="C123" s="17"/>
      <c r="D123" s="17"/>
    </row>
    <row r="124" spans="1:5" hidden="1" x14ac:dyDescent="0.3">
      <c r="A124" s="14"/>
      <c r="B124" s="19"/>
      <c r="C124" s="17"/>
      <c r="D124" s="17"/>
    </row>
    <row r="125" spans="1:5" hidden="1" x14ac:dyDescent="0.3">
      <c r="A125" s="14"/>
      <c r="B125" s="19"/>
      <c r="C125" s="17"/>
      <c r="D125" s="17"/>
    </row>
    <row r="126" spans="1:5" hidden="1" x14ac:dyDescent="0.3">
      <c r="A126" s="14"/>
      <c r="B126" s="19"/>
      <c r="C126" s="17"/>
      <c r="D126" s="17"/>
    </row>
    <row r="127" spans="1:5" ht="20.100000000000001" hidden="1" customHeight="1" outlineLevel="1" x14ac:dyDescent="0.3">
      <c r="B127" s="30"/>
      <c r="D127" s="3" t="b">
        <f>D61=D62</f>
        <v>1</v>
      </c>
    </row>
    <row r="128" spans="1:5" hidden="1" collapsed="1" x14ac:dyDescent="0.3">
      <c r="B128" s="30"/>
    </row>
  </sheetData>
  <sheetProtection sheet="1" objects="1" scenarios="1"/>
  <mergeCells count="31">
    <mergeCell ref="B115:C115"/>
    <mergeCell ref="B109:C109"/>
    <mergeCell ref="B110:C110"/>
    <mergeCell ref="B111:C111"/>
    <mergeCell ref="B112:C112"/>
    <mergeCell ref="B113:C113"/>
    <mergeCell ref="B114:C114"/>
    <mergeCell ref="B73:C73"/>
    <mergeCell ref="B98:C98"/>
    <mergeCell ref="B99:C99"/>
    <mergeCell ref="B106:C106"/>
    <mergeCell ref="B107:C107"/>
    <mergeCell ref="B108:C108"/>
    <mergeCell ref="B45:C45"/>
    <mergeCell ref="B61:C61"/>
    <mergeCell ref="B63:C63"/>
    <mergeCell ref="B64:C64"/>
    <mergeCell ref="B65:C65"/>
    <mergeCell ref="B72:C72"/>
    <mergeCell ref="B15:C15"/>
    <mergeCell ref="B16:C16"/>
    <mergeCell ref="B29:C29"/>
    <mergeCell ref="B30:C30"/>
    <mergeCell ref="B37:C37"/>
    <mergeCell ref="B38:C38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ПД ЗОВ Прикордонник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2024-02-14T07:43:21Z</dcterms:created>
  <dcterms:modified xsi:type="dcterms:W3CDTF">2024-02-14T07:43:22Z</dcterms:modified>
</cp:coreProperties>
</file>