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O:\Кошторисні призначення і касові видатки\кош.приз. і кас. вид. на веб.сайт 2024р\2024 рік\на сайт\"/>
    </mc:Choice>
  </mc:AlternateContent>
  <xr:revisionPtr revIDLastSave="0" documentId="13_ncr:1_{F8BBA9FA-9256-458F-BB25-487CA23318B5}" xr6:coauthVersionLast="36" xr6:coauthVersionMax="36" xr10:uidLastSave="{00000000-0000-0000-0000-000000000000}"/>
  <bookViews>
    <workbookView xWindow="0" yWindow="0" windowWidth="28800" windowHeight="12225" xr2:uid="{A76E2B49-DBEF-4BF1-B890-0BDA4BE1DBF1}"/>
  </bookViews>
  <sheets>
    <sheet name="ПД ЗОВ Прикордонник" sheetId="3" r:id="rId1"/>
    <sheet name="КЕКВ заг.ф. 2210 і 2240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7" i="2" l="1"/>
  <c r="D4" i="2"/>
  <c r="A2" i="2"/>
  <c r="X26" i="3"/>
  <c r="W26" i="3"/>
  <c r="U26" i="3"/>
  <c r="T26" i="3"/>
  <c r="R26" i="3"/>
  <c r="Q26" i="3"/>
  <c r="O26" i="3"/>
  <c r="N26" i="3"/>
  <c r="L26" i="3"/>
  <c r="K26" i="3"/>
  <c r="Y25" i="3"/>
  <c r="V25" i="3"/>
  <c r="S25" i="3"/>
  <c r="P25" i="3"/>
  <c r="M25" i="3"/>
  <c r="J25" i="3"/>
  <c r="F25" i="3"/>
  <c r="E25" i="3"/>
  <c r="Y24" i="3"/>
  <c r="V24" i="3"/>
  <c r="S24" i="3"/>
  <c r="P24" i="3"/>
  <c r="M24" i="3"/>
  <c r="J24" i="3"/>
  <c r="F24" i="3"/>
  <c r="E24" i="3"/>
  <c r="Y23" i="3"/>
  <c r="V23" i="3"/>
  <c r="S23" i="3"/>
  <c r="P23" i="3"/>
  <c r="M23" i="3"/>
  <c r="J23" i="3"/>
  <c r="F23" i="3"/>
  <c r="E23" i="3"/>
  <c r="Y22" i="3"/>
  <c r="V22" i="3"/>
  <c r="S22" i="3"/>
  <c r="P22" i="3"/>
  <c r="M22" i="3"/>
  <c r="J22" i="3"/>
  <c r="G22" i="3" s="1"/>
  <c r="F22" i="3"/>
  <c r="E22" i="3"/>
  <c r="Y21" i="3"/>
  <c r="V21" i="3"/>
  <c r="S21" i="3"/>
  <c r="P21" i="3"/>
  <c r="M21" i="3"/>
  <c r="J21" i="3"/>
  <c r="F21" i="3"/>
  <c r="E21" i="3"/>
  <c r="Y20" i="3"/>
  <c r="V20" i="3"/>
  <c r="S20" i="3"/>
  <c r="P20" i="3"/>
  <c r="M20" i="3"/>
  <c r="H20" i="3"/>
  <c r="H26" i="3" s="1"/>
  <c r="F20" i="3"/>
  <c r="Y19" i="3"/>
  <c r="V19" i="3"/>
  <c r="S19" i="3"/>
  <c r="P19" i="3"/>
  <c r="M19" i="3"/>
  <c r="G19" i="3" s="1"/>
  <c r="J19" i="3"/>
  <c r="F19" i="3"/>
  <c r="E19" i="3"/>
  <c r="Y18" i="3"/>
  <c r="V18" i="3"/>
  <c r="S18" i="3"/>
  <c r="P18" i="3"/>
  <c r="M18" i="3"/>
  <c r="J18" i="3"/>
  <c r="F18" i="3"/>
  <c r="E18" i="3"/>
  <c r="Y17" i="3"/>
  <c r="V17" i="3"/>
  <c r="S17" i="3"/>
  <c r="P17" i="3"/>
  <c r="M17" i="3"/>
  <c r="I17" i="3"/>
  <c r="J17" i="3" s="1"/>
  <c r="E17" i="3"/>
  <c r="Y16" i="3"/>
  <c r="V16" i="3"/>
  <c r="S16" i="3"/>
  <c r="P16" i="3"/>
  <c r="M16" i="3"/>
  <c r="J16" i="3"/>
  <c r="G16" i="3" s="1"/>
  <c r="F16" i="3"/>
  <c r="E16" i="3"/>
  <c r="Y15" i="3"/>
  <c r="V15" i="3"/>
  <c r="S15" i="3"/>
  <c r="P15" i="3"/>
  <c r="M15" i="3"/>
  <c r="J15" i="3"/>
  <c r="F15" i="3"/>
  <c r="E15" i="3"/>
  <c r="Y14" i="3"/>
  <c r="V14" i="3"/>
  <c r="S14" i="3"/>
  <c r="P14" i="3"/>
  <c r="M14" i="3"/>
  <c r="J14" i="3"/>
  <c r="F14" i="3"/>
  <c r="E14" i="3"/>
  <c r="Y13" i="3"/>
  <c r="V13" i="3"/>
  <c r="S13" i="3"/>
  <c r="P13" i="3"/>
  <c r="M13" i="3"/>
  <c r="J13" i="3"/>
  <c r="F13" i="3"/>
  <c r="E13" i="3"/>
  <c r="Y12" i="3"/>
  <c r="V12" i="3"/>
  <c r="S12" i="3"/>
  <c r="S26" i="3" s="1"/>
  <c r="P12" i="3"/>
  <c r="M12" i="3"/>
  <c r="J12" i="3"/>
  <c r="G12" i="3"/>
  <c r="F12" i="3"/>
  <c r="E12" i="3"/>
  <c r="Y11" i="3"/>
  <c r="V11" i="3"/>
  <c r="S11" i="3"/>
  <c r="P11" i="3"/>
  <c r="M11" i="3"/>
  <c r="J11" i="3"/>
  <c r="G11" i="3" s="1"/>
  <c r="F11" i="3"/>
  <c r="E11" i="3"/>
  <c r="Y10" i="3"/>
  <c r="V10" i="3"/>
  <c r="S10" i="3"/>
  <c r="P10" i="3"/>
  <c r="M10" i="3"/>
  <c r="J10" i="3"/>
  <c r="F10" i="3"/>
  <c r="E10" i="3"/>
  <c r="Y9" i="3"/>
  <c r="V9" i="3"/>
  <c r="V26" i="3" s="1"/>
  <c r="S9" i="3"/>
  <c r="P9" i="3"/>
  <c r="M9" i="3"/>
  <c r="J9" i="3"/>
  <c r="F9" i="3"/>
  <c r="E9" i="3"/>
  <c r="C124" i="2"/>
  <c r="C123" i="2"/>
  <c r="C122" i="2"/>
  <c r="E122" i="2" s="1"/>
  <c r="C106" i="2"/>
  <c r="E106" i="2" s="1"/>
  <c r="C80" i="2"/>
  <c r="E80" i="2" s="1"/>
  <c r="C72" i="2"/>
  <c r="E72" i="2" s="1"/>
  <c r="D68" i="2"/>
  <c r="E68" i="2" s="1"/>
  <c r="C52" i="2"/>
  <c r="E52" i="2" s="1"/>
  <c r="C45" i="2"/>
  <c r="E45" i="2" s="1"/>
  <c r="C39" i="2"/>
  <c r="C38" i="2" s="1"/>
  <c r="E38" i="2" s="1"/>
  <c r="C31" i="2"/>
  <c r="E31" i="2" s="1"/>
  <c r="C22" i="2"/>
  <c r="C21" i="2"/>
  <c r="C17" i="2" s="1"/>
  <c r="E17" i="2" s="1"/>
  <c r="C18" i="2"/>
  <c r="C8" i="2"/>
  <c r="E8" i="2" s="1"/>
  <c r="D5" i="2"/>
  <c r="D63" i="2" s="1"/>
  <c r="D133" i="2" l="1"/>
  <c r="E4" i="2"/>
  <c r="E5" i="2"/>
  <c r="M26" i="3"/>
  <c r="Y26" i="3"/>
  <c r="G10" i="3"/>
  <c r="G15" i="3"/>
  <c r="F17" i="3"/>
  <c r="G23" i="3"/>
  <c r="G9" i="3"/>
  <c r="G14" i="3"/>
  <c r="G17" i="3"/>
  <c r="G18" i="3"/>
  <c r="G21" i="3"/>
  <c r="F26" i="3"/>
  <c r="G13" i="3"/>
  <c r="G24" i="3"/>
  <c r="G25" i="3"/>
  <c r="P26" i="3"/>
  <c r="I26" i="3"/>
  <c r="E20" i="3"/>
  <c r="E26" i="3" s="1"/>
  <c r="J20" i="3"/>
  <c r="G20" i="3" s="1"/>
  <c r="G26" i="3" l="1"/>
  <c r="J26" i="3"/>
</calcChain>
</file>

<file path=xl/sharedStrings.xml><?xml version="1.0" encoding="utf-8"?>
<sst xmlns="http://schemas.openxmlformats.org/spreadsheetml/2006/main" count="101" uniqueCount="79">
  <si>
    <t>Касові видатки  ПД ЗОВ "Прикордонник"</t>
  </si>
  <si>
    <t>загальний фонд</t>
  </si>
  <si>
    <t>Предмети, матеріали, обладнання та інвентар, у тому числі м'який інвентар та обмундирування </t>
  </si>
  <si>
    <t xml:space="preserve">Канцтовари </t>
  </si>
  <si>
    <t>Друкована продукція:</t>
  </si>
  <si>
    <t xml:space="preserve">Підписка </t>
  </si>
  <si>
    <t>Медикаменти</t>
  </si>
  <si>
    <t>Господарчі товари</t>
  </si>
  <si>
    <t>госп.тов / 02,05,07,08,09,10.2024</t>
  </si>
  <si>
    <t>фарби / 06.2024</t>
  </si>
  <si>
    <t>емульсія / 06.2024</t>
  </si>
  <si>
    <t>лак / 08.2024</t>
  </si>
  <si>
    <t>госп.тов буд.мат / 08,09,10.2024</t>
  </si>
  <si>
    <t>ел.товари / 10.2024</t>
  </si>
  <si>
    <t xml:space="preserve">Миючі засоби    </t>
  </si>
  <si>
    <t>Меблі</t>
  </si>
  <si>
    <t>Бензин</t>
  </si>
  <si>
    <t>Бензин А-95 / 05.2024</t>
  </si>
  <si>
    <t>Запчастини</t>
  </si>
  <si>
    <t>до бензопили / 07.2024</t>
  </si>
  <si>
    <t>Ін.матеріали</t>
  </si>
  <si>
    <t>-</t>
  </si>
  <si>
    <t>Оплата послуг (крім комунальних) </t>
  </si>
  <si>
    <t>Медогляд</t>
  </si>
  <si>
    <t>Страхування</t>
  </si>
  <si>
    <t>Транспортні послуги</t>
  </si>
  <si>
    <t>Оренда приміщень</t>
  </si>
  <si>
    <t>Поточний ремонт</t>
  </si>
  <si>
    <t>монтаж ел.проводу</t>
  </si>
  <si>
    <t>Поточний ремонт покрівлі</t>
  </si>
  <si>
    <t xml:space="preserve">Повірка засобів обліку </t>
  </si>
  <si>
    <t>Перезарядка вогнегасників</t>
  </si>
  <si>
    <t>Замір опору ДПРЧ-5 УДСНС України у Вол.обл.</t>
  </si>
  <si>
    <t>Кадастр</t>
  </si>
  <si>
    <t>Послуги банку</t>
  </si>
  <si>
    <t>Послуги зв'язку</t>
  </si>
  <si>
    <t>ВУКГ зрізання дерев</t>
  </si>
  <si>
    <t xml:space="preserve">Санстанція </t>
  </si>
  <si>
    <t>Внутрішньо-будинкове обслуговування
КП Нововолинськтеплокомуненерго</t>
  </si>
  <si>
    <t>Прочистка труб каналізації Нововолинськводоканал</t>
  </si>
  <si>
    <t>Інші послуги</t>
  </si>
  <si>
    <t>відкачка нечистот / 02,03,04,11.2024</t>
  </si>
  <si>
    <t>відшкодування витрат на відкачку нечистот / 03,05,06.2024</t>
  </si>
  <si>
    <t>поштові послуги / 06.2024</t>
  </si>
  <si>
    <t>роботи по благоустрою, посл.автопідйомн. / 07.2024</t>
  </si>
  <si>
    <t>діагностика вогнегасника / 09.2024</t>
  </si>
  <si>
    <t>Кошторисні призначення та касові видатки 
Управління освіти Нововолинської міської ради Волинської обл., Позашкілля</t>
  </si>
  <si>
    <t>за 12 місяців 2024 р.</t>
  </si>
  <si>
    <t>на 01.01.2025 (14.01.25)</t>
  </si>
  <si>
    <t>Установа</t>
  </si>
  <si>
    <t>Код</t>
  </si>
  <si>
    <t>Показники </t>
  </si>
  <si>
    <t>Разом</t>
  </si>
  <si>
    <t>Загальний фонд/00</t>
  </si>
  <si>
    <t>Спец.фонд/02
(Батьківська плата і оренда)</t>
  </si>
  <si>
    <t>Спец.фонд/03
 (благодійні внески)</t>
  </si>
  <si>
    <t>Спец.фонд/01
Бюджет розвитку</t>
  </si>
  <si>
    <t>Спец.фонд/01
Бюджет розвитку 0617321
Будівництво</t>
  </si>
  <si>
    <t>Спец.фонд/01 
Бюджет розвитку 0617363
соціально-економічний розвиток</t>
  </si>
  <si>
    <t>План 
на рік з урахув. змін</t>
  </si>
  <si>
    <t>Видатки</t>
  </si>
  <si>
    <t>Залишок</t>
  </si>
  <si>
    <t>ПД ЗОВ "Прикор-донник"</t>
  </si>
  <si>
    <t>Заробітна плата </t>
  </si>
  <si>
    <t>Нарахування на заробітну плату </t>
  </si>
  <si>
    <t>Продукти харчування </t>
  </si>
  <si>
    <t>Видатки на відрядження </t>
  </si>
  <si>
    <t>Оплата теплопостачання </t>
  </si>
  <si>
    <t>Оплата водопостачання і водовідведення </t>
  </si>
  <si>
    <t>Оплата електроенергії </t>
  </si>
  <si>
    <t>Оплата природного газу </t>
  </si>
  <si>
    <t>Оплата інших енергоносіїв</t>
  </si>
  <si>
    <t>Окремі заходи по реалізації державних (регіональних) програм, не віднесені до заходів розвитку </t>
  </si>
  <si>
    <t>Інші поточні трансферти населенню </t>
  </si>
  <si>
    <t>Інші поточні видатки</t>
  </si>
  <si>
    <t>Придбання обладнання і предметів довгострокового користування </t>
  </si>
  <si>
    <t>Капітальний ремонт інших об'єктів </t>
  </si>
  <si>
    <t>Реконструкція та реставрація інших об'єктів</t>
  </si>
  <si>
    <t xml:space="preserve">Всього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</si>
</sst>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_ ;\-#,##0.00;&quot;-&quot;"/>
    <numFmt numFmtId="165" formatCode="#,##0.00_ ;\-#,##0.00\ "/>
  </numFmts>
  <fonts count="16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4"/>
      <color theme="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12"/>
      <color indexed="56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 Cyr"/>
      <charset val="204"/>
    </font>
    <font>
      <sz val="1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indexed="41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05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/>
    <xf numFmtId="4" fontId="3" fillId="0" borderId="0" xfId="1" applyNumberFormat="1" applyFont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4" fontId="4" fillId="0" borderId="1" xfId="1" applyNumberFormat="1" applyFont="1" applyFill="1" applyBorder="1" applyAlignment="1">
      <alignment horizontal="center" vertical="center" wrapText="1"/>
    </xf>
    <xf numFmtId="4" fontId="3" fillId="0" borderId="0" xfId="1" applyNumberFormat="1" applyFont="1" applyAlignment="1">
      <alignment horizontal="center"/>
    </xf>
    <xf numFmtId="0" fontId="3" fillId="0" borderId="0" xfId="1" applyFont="1" applyAlignment="1">
      <alignment horizontal="center"/>
    </xf>
    <xf numFmtId="0" fontId="3" fillId="2" borderId="1" xfId="1" applyFont="1" applyFill="1" applyBorder="1" applyAlignment="1">
      <alignment horizontal="center"/>
    </xf>
    <xf numFmtId="4" fontId="3" fillId="2" borderId="1" xfId="1" applyNumberFormat="1" applyFont="1" applyFill="1" applyBorder="1" applyAlignment="1">
      <alignment horizontal="center" vertical="center"/>
    </xf>
    <xf numFmtId="0" fontId="3" fillId="0" borderId="1" xfId="1" applyFont="1" applyBorder="1" applyAlignment="1">
      <alignment horizontal="center"/>
    </xf>
    <xf numFmtId="0" fontId="2" fillId="0" borderId="1" xfId="1" applyFont="1" applyBorder="1" applyAlignment="1">
      <alignment horizontal="left"/>
    </xf>
    <xf numFmtId="4" fontId="2" fillId="0" borderId="1" xfId="1" applyNumberFormat="1" applyFont="1" applyBorder="1" applyAlignment="1">
      <alignment horizontal="center" vertical="center"/>
    </xf>
    <xf numFmtId="0" fontId="3" fillId="0" borderId="1" xfId="1" applyFont="1" applyBorder="1"/>
    <xf numFmtId="0" fontId="3" fillId="3" borderId="1" xfId="1" applyFont="1" applyFill="1" applyBorder="1"/>
    <xf numFmtId="4" fontId="3" fillId="3" borderId="1" xfId="1" applyNumberFormat="1" applyFont="1" applyFill="1" applyBorder="1" applyAlignment="1">
      <alignment horizontal="center" vertical="center"/>
    </xf>
    <xf numFmtId="4" fontId="3" fillId="0" borderId="1" xfId="1" applyNumberFormat="1" applyFont="1" applyBorder="1" applyAlignment="1">
      <alignment horizontal="center" vertical="center"/>
    </xf>
    <xf numFmtId="4" fontId="5" fillId="0" borderId="0" xfId="1" applyNumberFormat="1" applyFont="1"/>
    <xf numFmtId="0" fontId="3" fillId="0" borderId="1" xfId="1" applyFont="1" applyBorder="1" applyAlignment="1">
      <alignment horizontal="right" wrapText="1"/>
    </xf>
    <xf numFmtId="0" fontId="3" fillId="0" borderId="1" xfId="1" applyFont="1" applyBorder="1" applyAlignment="1">
      <alignment horizontal="right"/>
    </xf>
    <xf numFmtId="0" fontId="3" fillId="0" borderId="1" xfId="1" applyFont="1" applyBorder="1" applyAlignment="1">
      <alignment horizontal="left"/>
    </xf>
    <xf numFmtId="0" fontId="3" fillId="0" borderId="0" xfId="1" applyFont="1" applyAlignment="1">
      <alignment horizontal="left"/>
    </xf>
    <xf numFmtId="4" fontId="6" fillId="0" borderId="0" xfId="1" applyNumberFormat="1" applyFont="1" applyAlignment="1">
      <alignment horizontal="center" vertical="center"/>
    </xf>
    <xf numFmtId="0" fontId="3" fillId="2" borderId="1" xfId="1" applyFont="1" applyFill="1" applyBorder="1"/>
    <xf numFmtId="0" fontId="2" fillId="0" borderId="2" xfId="1" applyFont="1" applyBorder="1" applyAlignment="1">
      <alignment horizontal="left"/>
    </xf>
    <xf numFmtId="0" fontId="2" fillId="0" borderId="3" xfId="1" applyFont="1" applyBorder="1" applyAlignment="1">
      <alignment horizontal="left"/>
    </xf>
    <xf numFmtId="0" fontId="2" fillId="0" borderId="2" xfId="1" applyFont="1" applyBorder="1" applyAlignment="1">
      <alignment horizontal="left" wrapText="1"/>
    </xf>
    <xf numFmtId="4" fontId="5" fillId="0" borderId="1" xfId="1" applyNumberFormat="1" applyFont="1" applyBorder="1" applyAlignment="1">
      <alignment horizontal="center" vertical="center"/>
    </xf>
    <xf numFmtId="0" fontId="3" fillId="0" borderId="1" xfId="1" applyFont="1" applyBorder="1" applyAlignment="1">
      <alignment horizontal="right" vertical="center" wrapText="1"/>
    </xf>
    <xf numFmtId="0" fontId="3" fillId="0" borderId="0" xfId="1" applyFont="1" applyAlignment="1">
      <alignment horizontal="right" wrapText="1"/>
    </xf>
    <xf numFmtId="0" fontId="7" fillId="0" borderId="0" xfId="1" applyFont="1" applyBorder="1"/>
    <xf numFmtId="0" fontId="8" fillId="0" borderId="0" xfId="1" applyFont="1" applyBorder="1" applyAlignment="1"/>
    <xf numFmtId="0" fontId="9" fillId="0" borderId="0" xfId="1" applyFont="1" applyBorder="1" applyAlignment="1"/>
    <xf numFmtId="0" fontId="3" fillId="0" borderId="0" xfId="1" applyFont="1" applyBorder="1" applyAlignment="1">
      <alignment horizontal="center"/>
    </xf>
    <xf numFmtId="0" fontId="10" fillId="0" borderId="0" xfId="1" applyFont="1" applyBorder="1" applyAlignment="1" applyProtection="1">
      <alignment horizontal="center" wrapText="1"/>
      <protection locked="0"/>
    </xf>
    <xf numFmtId="0" fontId="10" fillId="0" borderId="0" xfId="1" applyFont="1" applyBorder="1" applyAlignment="1" applyProtection="1">
      <alignment horizontal="center"/>
      <protection locked="0"/>
    </xf>
    <xf numFmtId="0" fontId="10" fillId="0" borderId="0" xfId="1" applyFont="1" applyBorder="1" applyAlignment="1" applyProtection="1">
      <alignment horizontal="center"/>
      <protection locked="0"/>
    </xf>
    <xf numFmtId="0" fontId="7" fillId="0" borderId="0" xfId="1" applyFont="1" applyBorder="1" applyAlignment="1">
      <alignment horizontal="center"/>
    </xf>
    <xf numFmtId="14" fontId="7" fillId="0" borderId="0" xfId="1" applyNumberFormat="1" applyFont="1" applyBorder="1" applyAlignment="1">
      <alignment horizontal="center"/>
    </xf>
    <xf numFmtId="14" fontId="9" fillId="0" borderId="0" xfId="1" applyNumberFormat="1" applyFont="1" applyBorder="1" applyAlignment="1">
      <alignment horizontal="center"/>
    </xf>
    <xf numFmtId="0" fontId="7" fillId="0" borderId="4" xfId="1" applyFont="1" applyBorder="1" applyAlignment="1" applyProtection="1">
      <alignment horizontal="center" vertical="center"/>
      <protection locked="0"/>
    </xf>
    <xf numFmtId="0" fontId="11" fillId="0" borderId="5" xfId="1" applyFont="1" applyBorder="1" applyAlignment="1">
      <alignment horizontal="center" vertical="center" wrapText="1"/>
    </xf>
    <xf numFmtId="0" fontId="7" fillId="0" borderId="6" xfId="1" applyFont="1" applyBorder="1" applyAlignment="1">
      <alignment horizontal="center" vertical="center" wrapText="1"/>
    </xf>
    <xf numFmtId="0" fontId="7" fillId="0" borderId="7" xfId="1" applyFont="1" applyBorder="1" applyAlignment="1">
      <alignment horizontal="center" vertical="center" wrapText="1"/>
    </xf>
    <xf numFmtId="0" fontId="7" fillId="0" borderId="8" xfId="1" applyFont="1" applyBorder="1" applyAlignment="1">
      <alignment horizontal="center" vertical="center"/>
    </xf>
    <xf numFmtId="0" fontId="7" fillId="0" borderId="9" xfId="1" applyFont="1" applyBorder="1" applyAlignment="1">
      <alignment horizontal="center" vertical="center"/>
    </xf>
    <xf numFmtId="0" fontId="7" fillId="0" borderId="10" xfId="1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 wrapText="1"/>
    </xf>
    <xf numFmtId="0" fontId="7" fillId="0" borderId="9" xfId="1" applyFont="1" applyBorder="1" applyAlignment="1">
      <alignment horizontal="center" vertical="center" wrapText="1"/>
    </xf>
    <xf numFmtId="0" fontId="7" fillId="0" borderId="10" xfId="1" applyFont="1" applyBorder="1" applyAlignment="1">
      <alignment horizontal="center" vertical="center" wrapText="1"/>
    </xf>
    <xf numFmtId="0" fontId="7" fillId="0" borderId="11" xfId="1" applyFont="1" applyBorder="1" applyAlignment="1" applyProtection="1">
      <alignment horizontal="center" vertical="center"/>
      <protection locked="0"/>
    </xf>
    <xf numFmtId="0" fontId="11" fillId="0" borderId="12" xfId="1" applyFont="1" applyBorder="1" applyAlignment="1">
      <alignment horizontal="center" vertical="center" wrapText="1"/>
    </xf>
    <xf numFmtId="0" fontId="7" fillId="0" borderId="13" xfId="1" applyFont="1" applyBorder="1" applyAlignment="1">
      <alignment horizontal="center" vertical="center" wrapText="1"/>
    </xf>
    <xf numFmtId="0" fontId="7" fillId="0" borderId="14" xfId="1" applyFont="1" applyBorder="1" applyAlignment="1">
      <alignment horizontal="center" vertical="center" wrapText="1"/>
    </xf>
    <xf numFmtId="0" fontId="7" fillId="0" borderId="15" xfId="1" applyFont="1" applyBorder="1" applyAlignment="1">
      <alignment horizontal="center" vertical="center" wrapText="1"/>
    </xf>
    <xf numFmtId="0" fontId="7" fillId="0" borderId="0" xfId="1" applyFont="1" applyBorder="1" applyAlignment="1">
      <alignment horizontal="center" vertical="center" wrapText="1"/>
    </xf>
    <xf numFmtId="0" fontId="7" fillId="0" borderId="16" xfId="1" applyFont="1" applyBorder="1" applyAlignment="1">
      <alignment horizontal="center" vertical="center" wrapText="1"/>
    </xf>
    <xf numFmtId="1" fontId="8" fillId="0" borderId="8" xfId="1" applyNumberFormat="1" applyFont="1" applyBorder="1" applyAlignment="1" applyProtection="1">
      <alignment horizontal="center" vertical="center" wrapText="1"/>
      <protection locked="0"/>
    </xf>
    <xf numFmtId="1" fontId="8" fillId="0" borderId="17" xfId="1" applyNumberFormat="1" applyFont="1" applyBorder="1" applyAlignment="1">
      <alignment horizontal="center" vertical="center" wrapText="1"/>
    </xf>
    <xf numFmtId="1" fontId="9" fillId="0" borderId="18" xfId="1" applyNumberFormat="1" applyFont="1" applyBorder="1" applyAlignment="1">
      <alignment horizontal="center" vertical="top" wrapText="1"/>
    </xf>
    <xf numFmtId="1" fontId="9" fillId="0" borderId="19" xfId="1" applyNumberFormat="1" applyFont="1" applyBorder="1" applyAlignment="1">
      <alignment horizontal="center" vertical="top" wrapText="1"/>
    </xf>
    <xf numFmtId="1" fontId="9" fillId="0" borderId="20" xfId="1" applyNumberFormat="1" applyFont="1" applyBorder="1" applyAlignment="1">
      <alignment horizontal="center" vertical="top" wrapText="1"/>
    </xf>
    <xf numFmtId="1" fontId="9" fillId="0" borderId="10" xfId="1" applyNumberFormat="1" applyFont="1" applyBorder="1" applyAlignment="1">
      <alignment horizontal="center" vertical="center" wrapText="1"/>
    </xf>
    <xf numFmtId="1" fontId="9" fillId="0" borderId="20" xfId="1" applyNumberFormat="1" applyFont="1" applyBorder="1" applyAlignment="1">
      <alignment horizontal="center" vertical="center" wrapText="1"/>
    </xf>
    <xf numFmtId="1" fontId="9" fillId="0" borderId="9" xfId="1" applyNumberFormat="1" applyFont="1" applyBorder="1" applyAlignment="1">
      <alignment horizontal="center" vertical="center" wrapText="1"/>
    </xf>
    <xf numFmtId="1" fontId="9" fillId="0" borderId="17" xfId="1" applyNumberFormat="1" applyFont="1" applyBorder="1" applyAlignment="1">
      <alignment horizontal="center" vertical="center" wrapText="1"/>
    </xf>
    <xf numFmtId="1" fontId="9" fillId="0" borderId="21" xfId="1" applyNumberFormat="1" applyFont="1" applyBorder="1" applyAlignment="1">
      <alignment horizontal="center" vertical="center" wrapText="1"/>
    </xf>
    <xf numFmtId="1" fontId="12" fillId="0" borderId="0" xfId="1" applyNumberFormat="1" applyFont="1"/>
    <xf numFmtId="0" fontId="7" fillId="0" borderId="22" xfId="1" applyFont="1" applyBorder="1" applyAlignment="1" applyProtection="1">
      <alignment horizontal="center" vertical="center" wrapText="1"/>
      <protection locked="0"/>
    </xf>
    <xf numFmtId="0" fontId="13" fillId="0" borderId="5" xfId="1" applyFont="1" applyBorder="1" applyAlignment="1">
      <alignment horizontal="left" vertical="center" wrapText="1" indent="1"/>
    </xf>
    <xf numFmtId="0" fontId="13" fillId="0" borderId="6" xfId="1" applyFont="1" applyBorder="1" applyAlignment="1">
      <alignment horizontal="left" vertical="top" wrapText="1" indent="1"/>
    </xf>
    <xf numFmtId="0" fontId="13" fillId="0" borderId="7" xfId="1" applyFont="1" applyBorder="1" applyAlignment="1">
      <alignment horizontal="left" vertical="top" wrapText="1" indent="1"/>
    </xf>
    <xf numFmtId="164" fontId="13" fillId="0" borderId="23" xfId="1" applyNumberFormat="1" applyFont="1" applyBorder="1" applyAlignment="1" applyProtection="1">
      <alignment horizontal="center" vertical="center" wrapText="1"/>
    </xf>
    <xf numFmtId="164" fontId="13" fillId="0" borderId="24" xfId="1" applyNumberFormat="1" applyFont="1" applyBorder="1" applyAlignment="1" applyProtection="1">
      <alignment horizontal="center" vertical="center" wrapText="1"/>
    </xf>
    <xf numFmtId="165" fontId="13" fillId="0" borderId="24" xfId="1" applyNumberFormat="1" applyFont="1" applyBorder="1" applyAlignment="1" applyProtection="1">
      <alignment horizontal="right" vertical="center" wrapText="1" indent="1"/>
    </xf>
    <xf numFmtId="164" fontId="13" fillId="0" borderId="4" xfId="1" applyNumberFormat="1" applyFont="1" applyFill="1" applyBorder="1" applyAlignment="1" applyProtection="1">
      <alignment horizontal="center" vertical="center" wrapText="1"/>
      <protection locked="0"/>
    </xf>
    <xf numFmtId="164" fontId="13" fillId="0" borderId="25" xfId="1" applyNumberFormat="1" applyFont="1" applyFill="1" applyBorder="1" applyAlignment="1" applyProtection="1">
      <alignment horizontal="center" vertical="center" wrapText="1"/>
      <protection locked="0"/>
    </xf>
    <xf numFmtId="165" fontId="13" fillId="0" borderId="5" xfId="1" applyNumberFormat="1" applyFont="1" applyFill="1" applyBorder="1" applyAlignment="1" applyProtection="1">
      <alignment horizontal="right" vertical="center" wrapText="1" indent="1"/>
    </xf>
    <xf numFmtId="164" fontId="13" fillId="0" borderId="26" xfId="1" applyNumberFormat="1" applyFont="1" applyFill="1" applyBorder="1" applyAlignment="1" applyProtection="1">
      <alignment horizontal="center" vertical="center" wrapText="1"/>
      <protection locked="0"/>
    </xf>
    <xf numFmtId="164" fontId="13" fillId="0" borderId="27" xfId="1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1" applyFont="1"/>
    <xf numFmtId="0" fontId="13" fillId="0" borderId="28" xfId="1" applyFont="1" applyBorder="1" applyAlignment="1">
      <alignment horizontal="left" vertical="center" wrapText="1" indent="1"/>
    </xf>
    <xf numFmtId="0" fontId="13" fillId="0" borderId="3" xfId="1" applyFont="1" applyBorder="1" applyAlignment="1">
      <alignment horizontal="left" vertical="top" wrapText="1" indent="1"/>
    </xf>
    <xf numFmtId="0" fontId="14" fillId="0" borderId="2" xfId="1" applyFont="1" applyBorder="1" applyAlignment="1">
      <alignment horizontal="left" indent="1"/>
    </xf>
    <xf numFmtId="165" fontId="13" fillId="0" borderId="28" xfId="1" applyNumberFormat="1" applyFont="1" applyFill="1" applyBorder="1" applyAlignment="1" applyProtection="1">
      <alignment horizontal="right" vertical="center" wrapText="1" indent="1"/>
    </xf>
    <xf numFmtId="164" fontId="13" fillId="4" borderId="27" xfId="1" applyNumberFormat="1" applyFont="1" applyFill="1" applyBorder="1" applyAlignment="1" applyProtection="1">
      <alignment horizontal="center" vertical="center" wrapText="1"/>
      <protection locked="0"/>
    </xf>
    <xf numFmtId="0" fontId="13" fillId="0" borderId="29" xfId="1" applyFont="1" applyBorder="1" applyAlignment="1">
      <alignment horizontal="left" vertical="top" wrapText="1" indent="1"/>
    </xf>
    <xf numFmtId="0" fontId="14" fillId="0" borderId="27" xfId="1" applyFont="1" applyBorder="1" applyAlignment="1">
      <alignment horizontal="left" indent="1"/>
    </xf>
    <xf numFmtId="0" fontId="13" fillId="0" borderId="30" xfId="1" applyFont="1" applyBorder="1" applyAlignment="1">
      <alignment horizontal="left" vertical="top" wrapText="1" indent="1"/>
    </xf>
    <xf numFmtId="0" fontId="13" fillId="0" borderId="12" xfId="1" applyFont="1" applyBorder="1" applyAlignment="1">
      <alignment horizontal="left" vertical="center" wrapText="1" indent="1"/>
    </xf>
    <xf numFmtId="0" fontId="13" fillId="0" borderId="13" xfId="1" applyFont="1" applyBorder="1" applyAlignment="1">
      <alignment horizontal="left" vertical="top" wrapText="1" indent="1"/>
    </xf>
    <xf numFmtId="0" fontId="14" fillId="0" borderId="14" xfId="1" applyFont="1" applyBorder="1" applyAlignment="1">
      <alignment horizontal="left" indent="1"/>
    </xf>
    <xf numFmtId="0" fontId="13" fillId="0" borderId="31" xfId="1" applyFont="1" applyBorder="1" applyAlignment="1">
      <alignment horizontal="center" vertical="top" wrapText="1"/>
    </xf>
    <xf numFmtId="165" fontId="13" fillId="0" borderId="32" xfId="1" applyNumberFormat="1" applyFont="1" applyFill="1" applyBorder="1" applyAlignment="1" applyProtection="1">
      <alignment horizontal="right" vertical="center" wrapText="1" indent="1"/>
    </xf>
    <xf numFmtId="0" fontId="2" fillId="5" borderId="8" xfId="1" applyFont="1" applyFill="1" applyBorder="1" applyAlignment="1" applyProtection="1">
      <alignment horizontal="center" vertical="top" wrapText="1"/>
      <protection locked="0"/>
    </xf>
    <xf numFmtId="0" fontId="2" fillId="5" borderId="9" xfId="1" applyFont="1" applyFill="1" applyBorder="1" applyAlignment="1">
      <alignment horizontal="center" vertical="top" wrapText="1"/>
    </xf>
    <xf numFmtId="164" fontId="2" fillId="5" borderId="20" xfId="1" applyNumberFormat="1" applyFont="1" applyFill="1" applyBorder="1" applyAlignment="1" applyProtection="1">
      <alignment horizontal="center" vertical="center" wrapText="1"/>
    </xf>
    <xf numFmtId="164" fontId="2" fillId="5" borderId="10" xfId="1" applyNumberFormat="1" applyFont="1" applyFill="1" applyBorder="1" applyAlignment="1" applyProtection="1">
      <alignment horizontal="center" vertical="center" wrapText="1"/>
    </xf>
    <xf numFmtId="165" fontId="2" fillId="5" borderId="10" xfId="1" applyNumberFormat="1" applyFont="1" applyFill="1" applyBorder="1" applyAlignment="1" applyProtection="1">
      <alignment horizontal="right" vertical="center" wrapText="1" indent="1"/>
    </xf>
    <xf numFmtId="164" fontId="2" fillId="5" borderId="20" xfId="1" applyNumberFormat="1" applyFont="1" applyFill="1" applyBorder="1" applyAlignment="1">
      <alignment horizontal="center" vertical="center" wrapText="1"/>
    </xf>
    <xf numFmtId="164" fontId="2" fillId="5" borderId="10" xfId="1" applyNumberFormat="1" applyFont="1" applyFill="1" applyBorder="1" applyAlignment="1">
      <alignment horizontal="center" vertical="center" wrapText="1"/>
    </xf>
    <xf numFmtId="0" fontId="12" fillId="0" borderId="0" xfId="1" applyFont="1" applyAlignment="1">
      <alignment horizontal="center"/>
    </xf>
    <xf numFmtId="0" fontId="15" fillId="0" borderId="0" xfId="1" applyFont="1" applyAlignment="1">
      <alignment horizontal="center"/>
    </xf>
    <xf numFmtId="0" fontId="7" fillId="0" borderId="0" xfId="1" applyFont="1"/>
  </cellXfs>
  <cellStyles count="2">
    <cellStyle name="Обычный" xfId="0" builtinId="0"/>
    <cellStyle name="Обычный 2" xfId="1" xr:uid="{3C4AB261-E662-4F3B-AA5E-4D306623CAE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E1CA3D-FE74-4112-A446-63B5E3FB621D}">
  <sheetPr codeName="Лист1">
    <pageSetUpPr fitToPage="1"/>
  </sheetPr>
  <dimension ref="A1:Y26"/>
  <sheetViews>
    <sheetView tabSelected="1" zoomScale="70" zoomScaleNormal="70" workbookViewId="0">
      <pane xSplit="4" ySplit="8" topLeftCell="E9" activePane="bottomRight" state="frozen"/>
      <selection pane="topRight" activeCell="E1" sqref="E1"/>
      <selection pane="bottomLeft" activeCell="A9" sqref="A9"/>
      <selection pane="bottomRight" activeCell="A9" sqref="A9:A25"/>
    </sheetView>
  </sheetViews>
  <sheetFormatPr defaultColWidth="9.140625" defaultRowHeight="15.75" x14ac:dyDescent="0.25"/>
  <cols>
    <col min="1" max="1" width="13.42578125" style="104" customWidth="1"/>
    <col min="2" max="2" width="8.28515625" style="103" customWidth="1"/>
    <col min="3" max="3" width="16" style="102" customWidth="1"/>
    <col min="4" max="4" width="31.42578125" style="81" customWidth="1"/>
    <col min="5" max="5" width="22.5703125" style="81" customWidth="1"/>
    <col min="6" max="7" width="22.42578125" style="102" customWidth="1"/>
    <col min="8" max="8" width="24.42578125" style="102" customWidth="1"/>
    <col min="9" max="9" width="23.28515625" style="102" customWidth="1"/>
    <col min="10" max="10" width="24.42578125" style="102" customWidth="1"/>
    <col min="11" max="11" width="19.7109375" style="81" hidden="1" customWidth="1"/>
    <col min="12" max="13" width="19.7109375" style="102" hidden="1" customWidth="1"/>
    <col min="14" max="16" width="19.7109375" style="102" customWidth="1"/>
    <col min="17" max="17" width="22.85546875" style="81" hidden="1" customWidth="1"/>
    <col min="18" max="18" width="21.5703125" style="102" hidden="1" customWidth="1"/>
    <col min="19" max="19" width="19.7109375" style="102" hidden="1" customWidth="1"/>
    <col min="20" max="20" width="21.85546875" style="81" hidden="1" customWidth="1"/>
    <col min="21" max="21" width="22.85546875" style="102" hidden="1" customWidth="1"/>
    <col min="22" max="22" width="19.7109375" style="102" hidden="1" customWidth="1"/>
    <col min="23" max="23" width="19.7109375" style="81" hidden="1" customWidth="1"/>
    <col min="24" max="25" width="19.7109375" style="102" hidden="1" customWidth="1"/>
    <col min="26" max="16384" width="9.140625" style="81"/>
  </cols>
  <sheetData>
    <row r="1" spans="1:25" s="31" customFormat="1" ht="15" customHeight="1" x14ac:dyDescent="0.3">
      <c r="B1" s="32"/>
      <c r="C1" s="33"/>
      <c r="D1" s="33"/>
      <c r="E1" s="33"/>
      <c r="F1" s="33"/>
      <c r="G1" s="33"/>
      <c r="H1" s="33"/>
      <c r="I1" s="34"/>
      <c r="J1" s="34"/>
      <c r="L1" s="33"/>
      <c r="M1" s="33"/>
      <c r="N1" s="33"/>
      <c r="O1" s="34"/>
      <c r="P1" s="34"/>
      <c r="R1" s="33"/>
      <c r="S1" s="33"/>
      <c r="U1" s="33"/>
      <c r="V1" s="33"/>
      <c r="X1" s="33"/>
      <c r="Y1" s="33"/>
    </row>
    <row r="2" spans="1:25" s="31" customFormat="1" ht="12.75" customHeight="1" x14ac:dyDescent="0.3">
      <c r="B2" s="35" t="s">
        <v>46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7"/>
      <c r="U2" s="37"/>
      <c r="V2" s="37"/>
      <c r="W2" s="37"/>
      <c r="X2" s="37"/>
      <c r="Y2" s="37"/>
    </row>
    <row r="3" spans="1:25" s="31" customFormat="1" ht="30.75" customHeight="1" x14ac:dyDescent="0.3"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7"/>
      <c r="U3" s="37"/>
      <c r="V3" s="37"/>
      <c r="W3" s="37"/>
      <c r="X3" s="37"/>
      <c r="Y3" s="37"/>
    </row>
    <row r="4" spans="1:25" s="31" customFormat="1" ht="20.25" customHeight="1" x14ac:dyDescent="0.3">
      <c r="B4" s="36" t="s">
        <v>47</v>
      </c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7"/>
      <c r="U4" s="37"/>
      <c r="V4" s="37"/>
      <c r="W4" s="37"/>
      <c r="X4" s="37"/>
      <c r="Y4" s="37"/>
    </row>
    <row r="5" spans="1:25" s="31" customFormat="1" ht="17.25" customHeight="1" thickBot="1" x14ac:dyDescent="0.3">
      <c r="B5" s="38"/>
      <c r="C5" s="38"/>
      <c r="D5" s="38"/>
      <c r="E5" s="38"/>
      <c r="F5" s="38"/>
      <c r="G5" s="38"/>
      <c r="H5" s="39"/>
      <c r="I5" s="40" t="s">
        <v>48</v>
      </c>
      <c r="J5" s="38"/>
      <c r="K5" s="38"/>
      <c r="N5" s="38"/>
      <c r="O5" s="38"/>
      <c r="P5" s="38"/>
      <c r="Q5" s="38"/>
      <c r="T5" s="38"/>
      <c r="W5" s="38"/>
    </row>
    <row r="6" spans="1:25" s="31" customFormat="1" ht="55.5" customHeight="1" thickBot="1" x14ac:dyDescent="0.3">
      <c r="A6" s="41" t="s">
        <v>49</v>
      </c>
      <c r="B6" s="42" t="s">
        <v>50</v>
      </c>
      <c r="C6" s="43" t="s">
        <v>51</v>
      </c>
      <c r="D6" s="44"/>
      <c r="E6" s="45" t="s">
        <v>52</v>
      </c>
      <c r="F6" s="46"/>
      <c r="G6" s="47"/>
      <c r="H6" s="45" t="s">
        <v>53</v>
      </c>
      <c r="I6" s="46"/>
      <c r="J6" s="47"/>
      <c r="K6" s="48" t="s">
        <v>54</v>
      </c>
      <c r="L6" s="49"/>
      <c r="M6" s="47"/>
      <c r="N6" s="48" t="s">
        <v>55</v>
      </c>
      <c r="O6" s="49"/>
      <c r="P6" s="50"/>
      <c r="Q6" s="48" t="s">
        <v>56</v>
      </c>
      <c r="R6" s="49"/>
      <c r="S6" s="47"/>
      <c r="T6" s="48" t="s">
        <v>57</v>
      </c>
      <c r="U6" s="49"/>
      <c r="V6" s="47"/>
      <c r="W6" s="48" t="s">
        <v>58</v>
      </c>
      <c r="X6" s="49"/>
      <c r="Y6" s="47"/>
    </row>
    <row r="7" spans="1:25" s="31" customFormat="1" ht="57.75" customHeight="1" thickBot="1" x14ac:dyDescent="0.3">
      <c r="A7" s="51"/>
      <c r="B7" s="52"/>
      <c r="C7" s="53"/>
      <c r="D7" s="54"/>
      <c r="E7" s="55" t="s">
        <v>59</v>
      </c>
      <c r="F7" s="56" t="s">
        <v>60</v>
      </c>
      <c r="G7" s="57" t="s">
        <v>61</v>
      </c>
      <c r="H7" s="55" t="s">
        <v>59</v>
      </c>
      <c r="I7" s="56" t="s">
        <v>60</v>
      </c>
      <c r="J7" s="57" t="s">
        <v>61</v>
      </c>
      <c r="K7" s="55" t="s">
        <v>59</v>
      </c>
      <c r="L7" s="56" t="s">
        <v>60</v>
      </c>
      <c r="M7" s="57" t="s">
        <v>61</v>
      </c>
      <c r="N7" s="55" t="s">
        <v>59</v>
      </c>
      <c r="O7" s="56" t="s">
        <v>60</v>
      </c>
      <c r="P7" s="57" t="s">
        <v>61</v>
      </c>
      <c r="Q7" s="55" t="s">
        <v>59</v>
      </c>
      <c r="R7" s="56" t="s">
        <v>60</v>
      </c>
      <c r="S7" s="57" t="s">
        <v>61</v>
      </c>
      <c r="T7" s="55" t="s">
        <v>59</v>
      </c>
      <c r="U7" s="56" t="s">
        <v>60</v>
      </c>
      <c r="V7" s="57" t="s">
        <v>61</v>
      </c>
      <c r="W7" s="55" t="s">
        <v>59</v>
      </c>
      <c r="X7" s="56" t="s">
        <v>60</v>
      </c>
      <c r="Y7" s="57" t="s">
        <v>61</v>
      </c>
    </row>
    <row r="8" spans="1:25" s="68" customFormat="1" ht="15" thickBot="1" x14ac:dyDescent="0.25">
      <c r="A8" s="58">
        <v>1</v>
      </c>
      <c r="B8" s="59">
        <v>2</v>
      </c>
      <c r="C8" s="60">
        <v>3</v>
      </c>
      <c r="D8" s="61"/>
      <c r="E8" s="62">
        <v>4</v>
      </c>
      <c r="F8" s="63">
        <v>5</v>
      </c>
      <c r="G8" s="63">
        <v>6</v>
      </c>
      <c r="H8" s="64">
        <v>7</v>
      </c>
      <c r="I8" s="65">
        <v>8</v>
      </c>
      <c r="J8" s="66">
        <v>9</v>
      </c>
      <c r="K8" s="64">
        <v>10</v>
      </c>
      <c r="L8" s="63">
        <v>11</v>
      </c>
      <c r="M8" s="63">
        <v>12</v>
      </c>
      <c r="N8" s="65">
        <v>13</v>
      </c>
      <c r="O8" s="67">
        <v>14</v>
      </c>
      <c r="P8" s="67">
        <v>15</v>
      </c>
      <c r="Q8" s="65">
        <v>16</v>
      </c>
      <c r="R8" s="67">
        <v>17</v>
      </c>
      <c r="S8" s="67">
        <v>18</v>
      </c>
      <c r="T8" s="65">
        <v>19</v>
      </c>
      <c r="U8" s="67">
        <v>20</v>
      </c>
      <c r="V8" s="67">
        <v>21</v>
      </c>
      <c r="W8" s="65">
        <v>22</v>
      </c>
      <c r="X8" s="67">
        <v>23</v>
      </c>
      <c r="Y8" s="67">
        <v>24</v>
      </c>
    </row>
    <row r="9" spans="1:25" ht="18.75" customHeight="1" x14ac:dyDescent="0.2">
      <c r="A9" s="69" t="s">
        <v>62</v>
      </c>
      <c r="B9" s="70">
        <v>2111</v>
      </c>
      <c r="C9" s="71" t="s">
        <v>63</v>
      </c>
      <c r="D9" s="72"/>
      <c r="E9" s="73">
        <f t="shared" ref="E9:G25" si="0">H9+K9+N9+Q9+T9</f>
        <v>731620</v>
      </c>
      <c r="F9" s="74">
        <f>I9+L9+O9+R9+U9</f>
        <v>731619.4</v>
      </c>
      <c r="G9" s="75">
        <f>J9+M9+P9+S9+V9</f>
        <v>0.59999999997671694</v>
      </c>
      <c r="H9" s="76">
        <v>731620</v>
      </c>
      <c r="I9" s="77">
        <v>731619.4</v>
      </c>
      <c r="J9" s="78">
        <f>H9-I9</f>
        <v>0.59999999997671694</v>
      </c>
      <c r="K9" s="76">
        <v>0</v>
      </c>
      <c r="L9" s="77">
        <v>0</v>
      </c>
      <c r="M9" s="78">
        <f>K9-L9</f>
        <v>0</v>
      </c>
      <c r="N9" s="76">
        <v>0</v>
      </c>
      <c r="O9" s="77">
        <v>0</v>
      </c>
      <c r="P9" s="78">
        <f>N9-O9</f>
        <v>0</v>
      </c>
      <c r="Q9" s="76">
        <v>0</v>
      </c>
      <c r="R9" s="77">
        <v>0</v>
      </c>
      <c r="S9" s="78">
        <f>Q9-R9</f>
        <v>0</v>
      </c>
      <c r="T9" s="79">
        <v>0</v>
      </c>
      <c r="U9" s="80">
        <v>0</v>
      </c>
      <c r="V9" s="78">
        <f>T9-U9</f>
        <v>0</v>
      </c>
      <c r="W9" s="79">
        <v>0</v>
      </c>
      <c r="X9" s="80">
        <v>0</v>
      </c>
      <c r="Y9" s="78">
        <f>W9-X9</f>
        <v>0</v>
      </c>
    </row>
    <row r="10" spans="1:25" ht="18.75" customHeight="1" x14ac:dyDescent="0.2">
      <c r="A10" s="69"/>
      <c r="B10" s="82">
        <v>2120</v>
      </c>
      <c r="C10" s="83" t="s">
        <v>64</v>
      </c>
      <c r="D10" s="84"/>
      <c r="E10" s="73">
        <f t="shared" si="0"/>
        <v>148410</v>
      </c>
      <c r="F10" s="74">
        <f t="shared" si="0"/>
        <v>148408.32000000001</v>
      </c>
      <c r="G10" s="75">
        <f t="shared" si="0"/>
        <v>1.6799999999930151</v>
      </c>
      <c r="H10" s="79">
        <v>148410</v>
      </c>
      <c r="I10" s="80">
        <v>148408.32000000001</v>
      </c>
      <c r="J10" s="85">
        <f>H10-I10</f>
        <v>1.6799999999930151</v>
      </c>
      <c r="K10" s="79">
        <v>0</v>
      </c>
      <c r="L10" s="80">
        <v>0</v>
      </c>
      <c r="M10" s="85">
        <f>K10-L10</f>
        <v>0</v>
      </c>
      <c r="N10" s="79">
        <v>0</v>
      </c>
      <c r="O10" s="80">
        <v>0</v>
      </c>
      <c r="P10" s="85">
        <f>N10-O10</f>
        <v>0</v>
      </c>
      <c r="Q10" s="79">
        <v>0</v>
      </c>
      <c r="R10" s="80">
        <v>0</v>
      </c>
      <c r="S10" s="85">
        <f>Q10-R10</f>
        <v>0</v>
      </c>
      <c r="T10" s="79">
        <v>0</v>
      </c>
      <c r="U10" s="80">
        <v>0</v>
      </c>
      <c r="V10" s="85">
        <f>T10-U10</f>
        <v>0</v>
      </c>
      <c r="W10" s="79">
        <v>0</v>
      </c>
      <c r="X10" s="80">
        <v>0</v>
      </c>
      <c r="Y10" s="85">
        <f>W10-X10</f>
        <v>0</v>
      </c>
    </row>
    <row r="11" spans="1:25" ht="18.75" customHeight="1" x14ac:dyDescent="0.2">
      <c r="A11" s="69"/>
      <c r="B11" s="82">
        <v>2210</v>
      </c>
      <c r="C11" s="83" t="s">
        <v>2</v>
      </c>
      <c r="D11" s="84"/>
      <c r="E11" s="73">
        <f t="shared" si="0"/>
        <v>100250.97</v>
      </c>
      <c r="F11" s="74">
        <f t="shared" si="0"/>
        <v>100245.91</v>
      </c>
      <c r="G11" s="75">
        <f t="shared" si="0"/>
        <v>5.0599999999976717</v>
      </c>
      <c r="H11" s="79">
        <v>34810</v>
      </c>
      <c r="I11" s="80">
        <v>34804.94</v>
      </c>
      <c r="J11" s="85">
        <f t="shared" ref="J11:J24" si="1">H11-I11</f>
        <v>5.0599999999976717</v>
      </c>
      <c r="K11" s="79">
        <v>0</v>
      </c>
      <c r="L11" s="80">
        <v>0</v>
      </c>
      <c r="M11" s="85">
        <f t="shared" ref="M11:M24" si="2">K11-L11</f>
        <v>0</v>
      </c>
      <c r="N11" s="79">
        <v>65440.97</v>
      </c>
      <c r="O11" s="80">
        <v>65440.97</v>
      </c>
      <c r="P11" s="85">
        <f t="shared" ref="P11:P24" si="3">N11-O11</f>
        <v>0</v>
      </c>
      <c r="Q11" s="79">
        <v>0</v>
      </c>
      <c r="R11" s="80">
        <v>0</v>
      </c>
      <c r="S11" s="85">
        <f t="shared" ref="S11:S24" si="4">Q11-R11</f>
        <v>0</v>
      </c>
      <c r="T11" s="79">
        <v>0</v>
      </c>
      <c r="U11" s="80">
        <v>0</v>
      </c>
      <c r="V11" s="85">
        <f t="shared" ref="V11:V24" si="5">T11-U11</f>
        <v>0</v>
      </c>
      <c r="W11" s="79">
        <v>0</v>
      </c>
      <c r="X11" s="80">
        <v>0</v>
      </c>
      <c r="Y11" s="85">
        <f t="shared" ref="Y11:Y24" si="6">W11-X11</f>
        <v>0</v>
      </c>
    </row>
    <row r="12" spans="1:25" ht="18.75" customHeight="1" x14ac:dyDescent="0.2">
      <c r="A12" s="69"/>
      <c r="B12" s="82">
        <v>2230</v>
      </c>
      <c r="C12" s="83" t="s">
        <v>65</v>
      </c>
      <c r="D12" s="84"/>
      <c r="E12" s="73">
        <f t="shared" si="0"/>
        <v>0</v>
      </c>
      <c r="F12" s="74">
        <f t="shared" si="0"/>
        <v>0</v>
      </c>
      <c r="G12" s="75">
        <f t="shared" si="0"/>
        <v>0</v>
      </c>
      <c r="H12" s="79">
        <v>0</v>
      </c>
      <c r="I12" s="80">
        <v>0</v>
      </c>
      <c r="J12" s="85">
        <f t="shared" si="1"/>
        <v>0</v>
      </c>
      <c r="K12" s="79">
        <v>0</v>
      </c>
      <c r="L12" s="80">
        <v>0</v>
      </c>
      <c r="M12" s="85">
        <f t="shared" si="2"/>
        <v>0</v>
      </c>
      <c r="N12" s="79">
        <v>0</v>
      </c>
      <c r="O12" s="80">
        <v>0</v>
      </c>
      <c r="P12" s="85">
        <f t="shared" si="3"/>
        <v>0</v>
      </c>
      <c r="Q12" s="79">
        <v>0</v>
      </c>
      <c r="R12" s="80">
        <v>0</v>
      </c>
      <c r="S12" s="85">
        <f t="shared" si="4"/>
        <v>0</v>
      </c>
      <c r="T12" s="79">
        <v>0</v>
      </c>
      <c r="U12" s="80">
        <v>0</v>
      </c>
      <c r="V12" s="85">
        <f t="shared" si="5"/>
        <v>0</v>
      </c>
      <c r="W12" s="79">
        <v>0</v>
      </c>
      <c r="X12" s="80">
        <v>0</v>
      </c>
      <c r="Y12" s="85">
        <f t="shared" si="6"/>
        <v>0</v>
      </c>
    </row>
    <row r="13" spans="1:25" ht="18.75" customHeight="1" x14ac:dyDescent="0.2">
      <c r="A13" s="69"/>
      <c r="B13" s="82">
        <v>2240</v>
      </c>
      <c r="C13" s="83" t="s">
        <v>22</v>
      </c>
      <c r="D13" s="84"/>
      <c r="E13" s="73">
        <f t="shared" si="0"/>
        <v>15000</v>
      </c>
      <c r="F13" s="74">
        <f t="shared" si="0"/>
        <v>13752.970000000001</v>
      </c>
      <c r="G13" s="75">
        <f t="shared" si="0"/>
        <v>1247.0299999999988</v>
      </c>
      <c r="H13" s="79">
        <v>15000</v>
      </c>
      <c r="I13" s="80">
        <v>13752.970000000001</v>
      </c>
      <c r="J13" s="85">
        <f t="shared" si="1"/>
        <v>1247.0299999999988</v>
      </c>
      <c r="K13" s="79">
        <v>0</v>
      </c>
      <c r="L13" s="80">
        <v>0</v>
      </c>
      <c r="M13" s="85">
        <f t="shared" si="2"/>
        <v>0</v>
      </c>
      <c r="N13" s="79">
        <v>0</v>
      </c>
      <c r="O13" s="80">
        <v>0</v>
      </c>
      <c r="P13" s="85">
        <f t="shared" si="3"/>
        <v>0</v>
      </c>
      <c r="Q13" s="79">
        <v>0</v>
      </c>
      <c r="R13" s="80">
        <v>0</v>
      </c>
      <c r="S13" s="85">
        <f t="shared" si="4"/>
        <v>0</v>
      </c>
      <c r="T13" s="79">
        <v>0</v>
      </c>
      <c r="U13" s="80">
        <v>0</v>
      </c>
      <c r="V13" s="85">
        <f t="shared" si="5"/>
        <v>0</v>
      </c>
      <c r="W13" s="79">
        <v>0</v>
      </c>
      <c r="X13" s="80">
        <v>0</v>
      </c>
      <c r="Y13" s="85">
        <f t="shared" si="6"/>
        <v>0</v>
      </c>
    </row>
    <row r="14" spans="1:25" ht="18.75" customHeight="1" x14ac:dyDescent="0.2">
      <c r="A14" s="69"/>
      <c r="B14" s="82">
        <v>2250</v>
      </c>
      <c r="C14" s="83" t="s">
        <v>66</v>
      </c>
      <c r="D14" s="84"/>
      <c r="E14" s="73">
        <f t="shared" si="0"/>
        <v>0</v>
      </c>
      <c r="F14" s="74">
        <f t="shared" si="0"/>
        <v>0</v>
      </c>
      <c r="G14" s="75">
        <f t="shared" si="0"/>
        <v>0</v>
      </c>
      <c r="H14" s="79">
        <v>0</v>
      </c>
      <c r="I14" s="80">
        <v>0</v>
      </c>
      <c r="J14" s="85">
        <f t="shared" si="1"/>
        <v>0</v>
      </c>
      <c r="K14" s="79">
        <v>0</v>
      </c>
      <c r="L14" s="80">
        <v>0</v>
      </c>
      <c r="M14" s="85">
        <f t="shared" si="2"/>
        <v>0</v>
      </c>
      <c r="N14" s="79">
        <v>0</v>
      </c>
      <c r="O14" s="80">
        <v>0</v>
      </c>
      <c r="P14" s="85">
        <f t="shared" si="3"/>
        <v>0</v>
      </c>
      <c r="Q14" s="79">
        <v>0</v>
      </c>
      <c r="R14" s="80">
        <v>0</v>
      </c>
      <c r="S14" s="85">
        <f t="shared" si="4"/>
        <v>0</v>
      </c>
      <c r="T14" s="79">
        <v>0</v>
      </c>
      <c r="U14" s="80">
        <v>0</v>
      </c>
      <c r="V14" s="85">
        <f t="shared" si="5"/>
        <v>0</v>
      </c>
      <c r="W14" s="79">
        <v>0</v>
      </c>
      <c r="X14" s="80">
        <v>0</v>
      </c>
      <c r="Y14" s="85">
        <f t="shared" si="6"/>
        <v>0</v>
      </c>
    </row>
    <row r="15" spans="1:25" ht="18.75" customHeight="1" x14ac:dyDescent="0.2">
      <c r="A15" s="69"/>
      <c r="B15" s="82">
        <v>2271</v>
      </c>
      <c r="C15" s="83" t="s">
        <v>67</v>
      </c>
      <c r="D15" s="84"/>
      <c r="E15" s="73">
        <f t="shared" si="0"/>
        <v>0</v>
      </c>
      <c r="F15" s="74">
        <f t="shared" si="0"/>
        <v>0</v>
      </c>
      <c r="G15" s="75">
        <f t="shared" si="0"/>
        <v>0</v>
      </c>
      <c r="H15" s="79">
        <v>0</v>
      </c>
      <c r="I15" s="80">
        <v>0</v>
      </c>
      <c r="J15" s="85">
        <f t="shared" si="1"/>
        <v>0</v>
      </c>
      <c r="K15" s="79">
        <v>0</v>
      </c>
      <c r="L15" s="80">
        <v>0</v>
      </c>
      <c r="M15" s="85">
        <f t="shared" si="2"/>
        <v>0</v>
      </c>
      <c r="N15" s="79">
        <v>0</v>
      </c>
      <c r="O15" s="80">
        <v>0</v>
      </c>
      <c r="P15" s="85">
        <f t="shared" si="3"/>
        <v>0</v>
      </c>
      <c r="Q15" s="79">
        <v>0</v>
      </c>
      <c r="R15" s="80">
        <v>0</v>
      </c>
      <c r="S15" s="85">
        <f t="shared" si="4"/>
        <v>0</v>
      </c>
      <c r="T15" s="79">
        <v>0</v>
      </c>
      <c r="U15" s="80">
        <v>0</v>
      </c>
      <c r="V15" s="85">
        <f t="shared" si="5"/>
        <v>0</v>
      </c>
      <c r="W15" s="79">
        <v>0</v>
      </c>
      <c r="X15" s="80">
        <v>0</v>
      </c>
      <c r="Y15" s="85">
        <f t="shared" si="6"/>
        <v>0</v>
      </c>
    </row>
    <row r="16" spans="1:25" ht="18.75" customHeight="1" x14ac:dyDescent="0.2">
      <c r="A16" s="69"/>
      <c r="B16" s="82">
        <v>2272</v>
      </c>
      <c r="C16" s="83" t="s">
        <v>68</v>
      </c>
      <c r="D16" s="84"/>
      <c r="E16" s="73">
        <f t="shared" si="0"/>
        <v>0</v>
      </c>
      <c r="F16" s="74">
        <f t="shared" si="0"/>
        <v>0</v>
      </c>
      <c r="G16" s="75">
        <f t="shared" si="0"/>
        <v>0</v>
      </c>
      <c r="H16" s="79">
        <v>0</v>
      </c>
      <c r="I16" s="80">
        <v>0</v>
      </c>
      <c r="J16" s="85">
        <f t="shared" si="1"/>
        <v>0</v>
      </c>
      <c r="K16" s="79">
        <v>0</v>
      </c>
      <c r="L16" s="80">
        <v>0</v>
      </c>
      <c r="M16" s="85">
        <f t="shared" si="2"/>
        <v>0</v>
      </c>
      <c r="N16" s="79">
        <v>0</v>
      </c>
      <c r="O16" s="80">
        <v>0</v>
      </c>
      <c r="P16" s="85">
        <f t="shared" si="3"/>
        <v>0</v>
      </c>
      <c r="Q16" s="79">
        <v>0</v>
      </c>
      <c r="R16" s="80">
        <v>0</v>
      </c>
      <c r="S16" s="85">
        <f t="shared" si="4"/>
        <v>0</v>
      </c>
      <c r="T16" s="79">
        <v>0</v>
      </c>
      <c r="U16" s="80">
        <v>0</v>
      </c>
      <c r="V16" s="85">
        <f t="shared" si="5"/>
        <v>0</v>
      </c>
      <c r="W16" s="79">
        <v>0</v>
      </c>
      <c r="X16" s="80">
        <v>0</v>
      </c>
      <c r="Y16" s="85">
        <f t="shared" si="6"/>
        <v>0</v>
      </c>
    </row>
    <row r="17" spans="1:25" ht="18.75" customHeight="1" x14ac:dyDescent="0.2">
      <c r="A17" s="69"/>
      <c r="B17" s="82">
        <v>2273</v>
      </c>
      <c r="C17" s="83" t="s">
        <v>69</v>
      </c>
      <c r="D17" s="84"/>
      <c r="E17" s="73">
        <f t="shared" si="0"/>
        <v>1178000</v>
      </c>
      <c r="F17" s="74">
        <f t="shared" si="0"/>
        <v>26093.699999999997</v>
      </c>
      <c r="G17" s="75">
        <f t="shared" si="0"/>
        <v>1151906.3</v>
      </c>
      <c r="H17" s="79">
        <v>1178000</v>
      </c>
      <c r="I17" s="86">
        <f>36367.32-10273.62</f>
        <v>26093.699999999997</v>
      </c>
      <c r="J17" s="85">
        <f t="shared" si="1"/>
        <v>1151906.3</v>
      </c>
      <c r="K17" s="79">
        <v>0</v>
      </c>
      <c r="L17" s="80">
        <v>0</v>
      </c>
      <c r="M17" s="85">
        <f t="shared" si="2"/>
        <v>0</v>
      </c>
      <c r="N17" s="79">
        <v>0</v>
      </c>
      <c r="O17" s="80">
        <v>0</v>
      </c>
      <c r="P17" s="85">
        <f t="shared" si="3"/>
        <v>0</v>
      </c>
      <c r="Q17" s="79">
        <v>0</v>
      </c>
      <c r="R17" s="80">
        <v>0</v>
      </c>
      <c r="S17" s="85">
        <f t="shared" si="4"/>
        <v>0</v>
      </c>
      <c r="T17" s="79">
        <v>0</v>
      </c>
      <c r="U17" s="80">
        <v>0</v>
      </c>
      <c r="V17" s="85">
        <f t="shared" si="5"/>
        <v>0</v>
      </c>
      <c r="W17" s="79">
        <v>0</v>
      </c>
      <c r="X17" s="80">
        <v>0</v>
      </c>
      <c r="Y17" s="85">
        <f t="shared" si="6"/>
        <v>0</v>
      </c>
    </row>
    <row r="18" spans="1:25" ht="18.75" customHeight="1" x14ac:dyDescent="0.2">
      <c r="A18" s="69"/>
      <c r="B18" s="82">
        <v>2274</v>
      </c>
      <c r="C18" s="83" t="s">
        <v>70</v>
      </c>
      <c r="D18" s="84"/>
      <c r="E18" s="73">
        <f t="shared" si="0"/>
        <v>0</v>
      </c>
      <c r="F18" s="74">
        <f t="shared" si="0"/>
        <v>0</v>
      </c>
      <c r="G18" s="75">
        <f t="shared" si="0"/>
        <v>0</v>
      </c>
      <c r="H18" s="79">
        <v>0</v>
      </c>
      <c r="I18" s="80">
        <v>0</v>
      </c>
      <c r="J18" s="85">
        <f t="shared" si="1"/>
        <v>0</v>
      </c>
      <c r="K18" s="79">
        <v>0</v>
      </c>
      <c r="L18" s="80">
        <v>0</v>
      </c>
      <c r="M18" s="85">
        <f t="shared" si="2"/>
        <v>0</v>
      </c>
      <c r="N18" s="79">
        <v>0</v>
      </c>
      <c r="O18" s="80">
        <v>0</v>
      </c>
      <c r="P18" s="85">
        <f t="shared" si="3"/>
        <v>0</v>
      </c>
      <c r="Q18" s="79">
        <v>0</v>
      </c>
      <c r="R18" s="80">
        <v>0</v>
      </c>
      <c r="S18" s="85">
        <f t="shared" si="4"/>
        <v>0</v>
      </c>
      <c r="T18" s="79">
        <v>0</v>
      </c>
      <c r="U18" s="80">
        <v>0</v>
      </c>
      <c r="V18" s="85">
        <f t="shared" si="5"/>
        <v>0</v>
      </c>
      <c r="W18" s="79">
        <v>0</v>
      </c>
      <c r="X18" s="80">
        <v>0</v>
      </c>
      <c r="Y18" s="85">
        <f t="shared" si="6"/>
        <v>0</v>
      </c>
    </row>
    <row r="19" spans="1:25" ht="18.75" customHeight="1" x14ac:dyDescent="0.2">
      <c r="A19" s="69"/>
      <c r="B19" s="82">
        <v>2275</v>
      </c>
      <c r="C19" s="87" t="s">
        <v>71</v>
      </c>
      <c r="D19" s="88"/>
      <c r="E19" s="73">
        <f t="shared" si="0"/>
        <v>23060</v>
      </c>
      <c r="F19" s="74">
        <f t="shared" si="0"/>
        <v>0</v>
      </c>
      <c r="G19" s="75">
        <f t="shared" si="0"/>
        <v>23060</v>
      </c>
      <c r="H19" s="79">
        <v>23060</v>
      </c>
      <c r="I19" s="80">
        <v>0</v>
      </c>
      <c r="J19" s="85">
        <f t="shared" si="1"/>
        <v>23060</v>
      </c>
      <c r="K19" s="79">
        <v>0</v>
      </c>
      <c r="L19" s="80">
        <v>0</v>
      </c>
      <c r="M19" s="85">
        <f t="shared" si="2"/>
        <v>0</v>
      </c>
      <c r="N19" s="79">
        <v>0</v>
      </c>
      <c r="O19" s="80">
        <v>0</v>
      </c>
      <c r="P19" s="85">
        <f t="shared" si="3"/>
        <v>0</v>
      </c>
      <c r="Q19" s="79">
        <v>0</v>
      </c>
      <c r="R19" s="80">
        <v>0</v>
      </c>
      <c r="S19" s="85">
        <f t="shared" si="4"/>
        <v>0</v>
      </c>
      <c r="T19" s="79">
        <v>0</v>
      </c>
      <c r="U19" s="80">
        <v>0</v>
      </c>
      <c r="V19" s="85">
        <f t="shared" si="5"/>
        <v>0</v>
      </c>
      <c r="W19" s="79">
        <v>0</v>
      </c>
      <c r="X19" s="80">
        <v>0</v>
      </c>
      <c r="Y19" s="85">
        <f t="shared" si="6"/>
        <v>0</v>
      </c>
    </row>
    <row r="20" spans="1:25" ht="18.75" customHeight="1" x14ac:dyDescent="0.2">
      <c r="A20" s="69"/>
      <c r="B20" s="82">
        <v>2282</v>
      </c>
      <c r="C20" s="89" t="s">
        <v>72</v>
      </c>
      <c r="D20" s="89"/>
      <c r="E20" s="73">
        <f t="shared" si="0"/>
        <v>3418.8</v>
      </c>
      <c r="F20" s="74">
        <f t="shared" si="0"/>
        <v>3418.8</v>
      </c>
      <c r="G20" s="75">
        <f t="shared" si="0"/>
        <v>0</v>
      </c>
      <c r="H20" s="79">
        <f>3600-181.2</f>
        <v>3418.8</v>
      </c>
      <c r="I20" s="80">
        <v>3418.8</v>
      </c>
      <c r="J20" s="85">
        <f t="shared" si="1"/>
        <v>0</v>
      </c>
      <c r="K20" s="79">
        <v>0</v>
      </c>
      <c r="L20" s="80">
        <v>0</v>
      </c>
      <c r="M20" s="85">
        <f t="shared" si="2"/>
        <v>0</v>
      </c>
      <c r="N20" s="79">
        <v>0</v>
      </c>
      <c r="O20" s="80">
        <v>0</v>
      </c>
      <c r="P20" s="85">
        <f t="shared" si="3"/>
        <v>0</v>
      </c>
      <c r="Q20" s="79">
        <v>0</v>
      </c>
      <c r="R20" s="80">
        <v>0</v>
      </c>
      <c r="S20" s="85">
        <f t="shared" si="4"/>
        <v>0</v>
      </c>
      <c r="T20" s="79">
        <v>0</v>
      </c>
      <c r="U20" s="80">
        <v>0</v>
      </c>
      <c r="V20" s="85">
        <f t="shared" si="5"/>
        <v>0</v>
      </c>
      <c r="W20" s="79">
        <v>0</v>
      </c>
      <c r="X20" s="80">
        <v>0</v>
      </c>
      <c r="Y20" s="85">
        <f t="shared" si="6"/>
        <v>0</v>
      </c>
    </row>
    <row r="21" spans="1:25" ht="18.75" customHeight="1" x14ac:dyDescent="0.2">
      <c r="A21" s="69"/>
      <c r="B21" s="82">
        <v>2730</v>
      </c>
      <c r="C21" s="83" t="s">
        <v>73</v>
      </c>
      <c r="D21" s="84"/>
      <c r="E21" s="73">
        <f t="shared" si="0"/>
        <v>0</v>
      </c>
      <c r="F21" s="74">
        <f t="shared" si="0"/>
        <v>0</v>
      </c>
      <c r="G21" s="75">
        <f t="shared" si="0"/>
        <v>0</v>
      </c>
      <c r="H21" s="79">
        <v>0</v>
      </c>
      <c r="I21" s="80">
        <v>0</v>
      </c>
      <c r="J21" s="85">
        <f t="shared" si="1"/>
        <v>0</v>
      </c>
      <c r="K21" s="79">
        <v>0</v>
      </c>
      <c r="L21" s="80">
        <v>0</v>
      </c>
      <c r="M21" s="85">
        <f t="shared" si="2"/>
        <v>0</v>
      </c>
      <c r="N21" s="79">
        <v>0</v>
      </c>
      <c r="O21" s="80">
        <v>0</v>
      </c>
      <c r="P21" s="85">
        <f t="shared" si="3"/>
        <v>0</v>
      </c>
      <c r="Q21" s="79">
        <v>0</v>
      </c>
      <c r="R21" s="80">
        <v>0</v>
      </c>
      <c r="S21" s="85">
        <f t="shared" si="4"/>
        <v>0</v>
      </c>
      <c r="T21" s="79">
        <v>0</v>
      </c>
      <c r="U21" s="80">
        <v>0</v>
      </c>
      <c r="V21" s="85">
        <f t="shared" si="5"/>
        <v>0</v>
      </c>
      <c r="W21" s="79">
        <v>0</v>
      </c>
      <c r="X21" s="80">
        <v>0</v>
      </c>
      <c r="Y21" s="85">
        <f t="shared" si="6"/>
        <v>0</v>
      </c>
    </row>
    <row r="22" spans="1:25" ht="18.75" customHeight="1" x14ac:dyDescent="0.2">
      <c r="A22" s="69"/>
      <c r="B22" s="82">
        <v>2800</v>
      </c>
      <c r="C22" s="83" t="s">
        <v>74</v>
      </c>
      <c r="D22" s="84"/>
      <c r="E22" s="73">
        <f t="shared" si="0"/>
        <v>0</v>
      </c>
      <c r="F22" s="74">
        <f t="shared" si="0"/>
        <v>0</v>
      </c>
      <c r="G22" s="75">
        <f t="shared" si="0"/>
        <v>0</v>
      </c>
      <c r="H22" s="79">
        <v>0</v>
      </c>
      <c r="I22" s="80">
        <v>0</v>
      </c>
      <c r="J22" s="85">
        <f t="shared" si="1"/>
        <v>0</v>
      </c>
      <c r="K22" s="79">
        <v>0</v>
      </c>
      <c r="L22" s="80">
        <v>0</v>
      </c>
      <c r="M22" s="85">
        <f t="shared" si="2"/>
        <v>0</v>
      </c>
      <c r="N22" s="79">
        <v>0</v>
      </c>
      <c r="O22" s="80">
        <v>0</v>
      </c>
      <c r="P22" s="85">
        <f t="shared" si="3"/>
        <v>0</v>
      </c>
      <c r="Q22" s="79">
        <v>0</v>
      </c>
      <c r="R22" s="80">
        <v>0</v>
      </c>
      <c r="S22" s="85">
        <f t="shared" si="4"/>
        <v>0</v>
      </c>
      <c r="T22" s="79">
        <v>0</v>
      </c>
      <c r="U22" s="80">
        <v>0</v>
      </c>
      <c r="V22" s="85">
        <f t="shared" si="5"/>
        <v>0</v>
      </c>
      <c r="W22" s="79">
        <v>0</v>
      </c>
      <c r="X22" s="80">
        <v>0</v>
      </c>
      <c r="Y22" s="85">
        <f t="shared" si="6"/>
        <v>0</v>
      </c>
    </row>
    <row r="23" spans="1:25" ht="18.75" customHeight="1" x14ac:dyDescent="0.2">
      <c r="A23" s="69"/>
      <c r="B23" s="82">
        <v>3110</v>
      </c>
      <c r="C23" s="83" t="s">
        <v>75</v>
      </c>
      <c r="D23" s="84"/>
      <c r="E23" s="73">
        <f t="shared" si="0"/>
        <v>9999</v>
      </c>
      <c r="F23" s="74">
        <f t="shared" si="0"/>
        <v>9999</v>
      </c>
      <c r="G23" s="75">
        <f t="shared" si="0"/>
        <v>0</v>
      </c>
      <c r="H23" s="79">
        <v>0</v>
      </c>
      <c r="I23" s="80"/>
      <c r="J23" s="85">
        <f t="shared" si="1"/>
        <v>0</v>
      </c>
      <c r="K23" s="79">
        <v>0</v>
      </c>
      <c r="L23" s="80">
        <v>0</v>
      </c>
      <c r="M23" s="85">
        <f t="shared" si="2"/>
        <v>0</v>
      </c>
      <c r="N23" s="79">
        <v>9999</v>
      </c>
      <c r="O23" s="80">
        <v>9999</v>
      </c>
      <c r="P23" s="85">
        <f t="shared" si="3"/>
        <v>0</v>
      </c>
      <c r="Q23" s="79">
        <v>0</v>
      </c>
      <c r="R23" s="80">
        <v>0</v>
      </c>
      <c r="S23" s="85">
        <f t="shared" si="4"/>
        <v>0</v>
      </c>
      <c r="T23" s="79">
        <v>0</v>
      </c>
      <c r="U23" s="80">
        <v>0</v>
      </c>
      <c r="V23" s="85">
        <f t="shared" si="5"/>
        <v>0</v>
      </c>
      <c r="W23" s="79">
        <v>0</v>
      </c>
      <c r="X23" s="80">
        <v>0</v>
      </c>
      <c r="Y23" s="85">
        <f t="shared" si="6"/>
        <v>0</v>
      </c>
    </row>
    <row r="24" spans="1:25" ht="18.75" customHeight="1" x14ac:dyDescent="0.2">
      <c r="A24" s="69"/>
      <c r="B24" s="90">
        <v>3132</v>
      </c>
      <c r="C24" s="91" t="s">
        <v>76</v>
      </c>
      <c r="D24" s="92"/>
      <c r="E24" s="73">
        <f t="shared" si="0"/>
        <v>0</v>
      </c>
      <c r="F24" s="74">
        <f t="shared" si="0"/>
        <v>0</v>
      </c>
      <c r="G24" s="75">
        <f t="shared" si="0"/>
        <v>0</v>
      </c>
      <c r="H24" s="79">
        <v>0</v>
      </c>
      <c r="I24" s="80"/>
      <c r="J24" s="85">
        <f t="shared" si="1"/>
        <v>0</v>
      </c>
      <c r="K24" s="79">
        <v>0</v>
      </c>
      <c r="L24" s="80">
        <v>0</v>
      </c>
      <c r="M24" s="85">
        <f t="shared" si="2"/>
        <v>0</v>
      </c>
      <c r="N24" s="79">
        <v>0</v>
      </c>
      <c r="O24" s="80">
        <v>0</v>
      </c>
      <c r="P24" s="85">
        <f t="shared" si="3"/>
        <v>0</v>
      </c>
      <c r="Q24" s="79">
        <v>0</v>
      </c>
      <c r="R24" s="80">
        <v>0</v>
      </c>
      <c r="S24" s="85">
        <f t="shared" si="4"/>
        <v>0</v>
      </c>
      <c r="T24" s="79">
        <v>0</v>
      </c>
      <c r="U24" s="80">
        <v>0</v>
      </c>
      <c r="V24" s="85">
        <f t="shared" si="5"/>
        <v>0</v>
      </c>
      <c r="W24" s="79">
        <v>0</v>
      </c>
      <c r="X24" s="80">
        <v>0</v>
      </c>
      <c r="Y24" s="85">
        <f t="shared" si="6"/>
        <v>0</v>
      </c>
    </row>
    <row r="25" spans="1:25" ht="18.75" customHeight="1" thickBot="1" x14ac:dyDescent="0.25">
      <c r="A25" s="69"/>
      <c r="B25" s="90">
        <v>3142</v>
      </c>
      <c r="C25" s="93" t="s">
        <v>77</v>
      </c>
      <c r="D25" s="93"/>
      <c r="E25" s="73">
        <f t="shared" si="0"/>
        <v>0</v>
      </c>
      <c r="F25" s="74">
        <f t="shared" si="0"/>
        <v>0</v>
      </c>
      <c r="G25" s="75">
        <f t="shared" si="0"/>
        <v>0</v>
      </c>
      <c r="H25" s="79">
        <v>0</v>
      </c>
      <c r="I25" s="80">
        <v>0</v>
      </c>
      <c r="J25" s="94">
        <f>H25-I25</f>
        <v>0</v>
      </c>
      <c r="K25" s="79">
        <v>0</v>
      </c>
      <c r="L25" s="80">
        <v>0</v>
      </c>
      <c r="M25" s="94">
        <f>K25-L25</f>
        <v>0</v>
      </c>
      <c r="N25" s="79">
        <v>0</v>
      </c>
      <c r="O25" s="80">
        <v>0</v>
      </c>
      <c r="P25" s="94">
        <f>N25-O25</f>
        <v>0</v>
      </c>
      <c r="Q25" s="79">
        <v>0</v>
      </c>
      <c r="R25" s="80">
        <v>0</v>
      </c>
      <c r="S25" s="94">
        <f>Q25-R25</f>
        <v>0</v>
      </c>
      <c r="T25" s="79">
        <v>0</v>
      </c>
      <c r="U25" s="80">
        <v>0</v>
      </c>
      <c r="V25" s="94">
        <f>T25-U25</f>
        <v>0</v>
      </c>
      <c r="W25" s="79">
        <v>0</v>
      </c>
      <c r="X25" s="80">
        <v>0</v>
      </c>
      <c r="Y25" s="94">
        <f>W25-X25</f>
        <v>0</v>
      </c>
    </row>
    <row r="26" spans="1:25" ht="18.75" customHeight="1" thickBot="1" x14ac:dyDescent="0.25">
      <c r="A26" s="95" t="s">
        <v>78</v>
      </c>
      <c r="B26" s="96"/>
      <c r="C26" s="96"/>
      <c r="D26" s="96"/>
      <c r="E26" s="97">
        <f t="shared" ref="E26:S26" si="7">SUM(E9:E25)</f>
        <v>2209758.7699999996</v>
      </c>
      <c r="F26" s="98">
        <f>SUM(F9:F25)</f>
        <v>1033538.1</v>
      </c>
      <c r="G26" s="99">
        <f t="shared" si="7"/>
        <v>1176220.67</v>
      </c>
      <c r="H26" s="100">
        <f t="shared" si="7"/>
        <v>2134318.7999999998</v>
      </c>
      <c r="I26" s="101">
        <f>SUM(I9:I25)</f>
        <v>958098.12999999989</v>
      </c>
      <c r="J26" s="99">
        <f>SUM(J9:J25)</f>
        <v>1176220.67</v>
      </c>
      <c r="K26" s="100">
        <f t="shared" si="7"/>
        <v>0</v>
      </c>
      <c r="L26" s="101">
        <f>SUM(L9:L25)</f>
        <v>0</v>
      </c>
      <c r="M26" s="99">
        <f t="shared" si="7"/>
        <v>0</v>
      </c>
      <c r="N26" s="100">
        <f t="shared" si="7"/>
        <v>75439.97</v>
      </c>
      <c r="O26" s="101">
        <f>SUM(O9:O25)</f>
        <v>75439.97</v>
      </c>
      <c r="P26" s="99">
        <f t="shared" si="7"/>
        <v>0</v>
      </c>
      <c r="Q26" s="100">
        <f t="shared" si="7"/>
        <v>0</v>
      </c>
      <c r="R26" s="101">
        <f>SUM(R9:R25)</f>
        <v>0</v>
      </c>
      <c r="S26" s="99">
        <f t="shared" si="7"/>
        <v>0</v>
      </c>
      <c r="T26" s="100">
        <f t="shared" ref="T26:Y26" si="8">SUM(T9:T25)</f>
        <v>0</v>
      </c>
      <c r="U26" s="101">
        <f t="shared" si="8"/>
        <v>0</v>
      </c>
      <c r="V26" s="99">
        <f t="shared" si="8"/>
        <v>0</v>
      </c>
      <c r="W26" s="100">
        <f t="shared" si="8"/>
        <v>0</v>
      </c>
      <c r="X26" s="101">
        <f t="shared" si="8"/>
        <v>0</v>
      </c>
      <c r="Y26" s="99">
        <f t="shared" si="8"/>
        <v>0</v>
      </c>
    </row>
  </sheetData>
  <sheetProtection sheet="1" objects="1" scenarios="1"/>
  <mergeCells count="31">
    <mergeCell ref="C21:D21"/>
    <mergeCell ref="C22:D22"/>
    <mergeCell ref="C23:D23"/>
    <mergeCell ref="C24:D24"/>
    <mergeCell ref="C25:D25"/>
    <mergeCell ref="C15:D15"/>
    <mergeCell ref="C16:D16"/>
    <mergeCell ref="C17:D17"/>
    <mergeCell ref="C18:D18"/>
    <mergeCell ref="C19:D19"/>
    <mergeCell ref="C20:D20"/>
    <mergeCell ref="T6:V6"/>
    <mergeCell ref="W6:Y6"/>
    <mergeCell ref="C8:D8"/>
    <mergeCell ref="A9:A25"/>
    <mergeCell ref="C9:D9"/>
    <mergeCell ref="C10:D10"/>
    <mergeCell ref="C11:D11"/>
    <mergeCell ref="C12:D12"/>
    <mergeCell ref="C13:D13"/>
    <mergeCell ref="C14:D14"/>
    <mergeCell ref="B2:S3"/>
    <mergeCell ref="B4:S4"/>
    <mergeCell ref="A6:A7"/>
    <mergeCell ref="B6:B7"/>
    <mergeCell ref="C6:D7"/>
    <mergeCell ref="E6:G6"/>
    <mergeCell ref="H6:J6"/>
    <mergeCell ref="K6:M6"/>
    <mergeCell ref="N6:P6"/>
    <mergeCell ref="Q6:S6"/>
  </mergeCells>
  <pageMargins left="0.78740157480314965" right="0.39370078740157483" top="0.98425196850393704" bottom="0.98425196850393704" header="0.51181102362204722" footer="0.51181102362204722"/>
  <pageSetup paperSize="9" scale="51" fitToWidth="2" fitToHeight="0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DD12A0-635B-4A03-8F83-E813114FE95E}">
  <sheetPr codeName="Лист4">
    <pageSetUpPr fitToPage="1"/>
  </sheetPr>
  <dimension ref="A1:O134"/>
  <sheetViews>
    <sheetView zoomScale="89" zoomScaleNormal="89" workbookViewId="0">
      <selection sqref="A1:D1"/>
    </sheetView>
  </sheetViews>
  <sheetFormatPr defaultColWidth="9.140625" defaultRowHeight="18.75" outlineLevelRow="1" outlineLevelCol="1" x14ac:dyDescent="0.3"/>
  <cols>
    <col min="1" max="1" width="10" style="2" customWidth="1"/>
    <col min="2" max="2" width="73.140625" style="2" customWidth="1"/>
    <col min="3" max="3" width="21" style="3" customWidth="1"/>
    <col min="4" max="4" width="23.85546875" style="3" customWidth="1"/>
    <col min="5" max="5" width="15" style="2" hidden="1" customWidth="1" outlineLevel="1"/>
    <col min="6" max="6" width="9.140625" style="2" collapsed="1"/>
    <col min="7" max="16384" width="9.140625" style="2"/>
  </cols>
  <sheetData>
    <row r="1" spans="1:15" x14ac:dyDescent="0.3">
      <c r="A1" s="1" t="s">
        <v>0</v>
      </c>
      <c r="B1" s="1"/>
      <c r="C1" s="1"/>
      <c r="D1" s="1"/>
    </row>
    <row r="2" spans="1:15" x14ac:dyDescent="0.3">
      <c r="A2" s="1" t="str">
        <f>'ПД ЗОВ Прикордонник'!B4</f>
        <v>за 12 місяців 2024 р.</v>
      </c>
      <c r="B2" s="1"/>
      <c r="C2" s="1"/>
      <c r="D2" s="1"/>
    </row>
    <row r="3" spans="1:15" x14ac:dyDescent="0.3">
      <c r="D3" s="3" t="s">
        <v>1</v>
      </c>
    </row>
    <row r="4" spans="1:15" ht="51" customHeight="1" x14ac:dyDescent="0.3">
      <c r="A4" s="4">
        <v>2210</v>
      </c>
      <c r="B4" s="5" t="s">
        <v>2</v>
      </c>
      <c r="C4" s="5"/>
      <c r="D4" s="6">
        <f>'ПД ЗОВ Прикордонник'!I11</f>
        <v>34804.94</v>
      </c>
      <c r="E4" s="7">
        <f>D4-D5</f>
        <v>0</v>
      </c>
      <c r="F4" s="8"/>
      <c r="G4" s="8"/>
      <c r="I4" s="8"/>
      <c r="J4" s="8"/>
      <c r="K4" s="8"/>
      <c r="M4" s="8"/>
      <c r="N4" s="8"/>
      <c r="O4" s="8"/>
    </row>
    <row r="5" spans="1:15" ht="20.100000000000001" hidden="1" customHeight="1" outlineLevel="1" x14ac:dyDescent="0.3">
      <c r="A5" s="9"/>
      <c r="B5" s="9"/>
      <c r="C5" s="10"/>
      <c r="D5" s="10">
        <f>SUM(D6:D51)</f>
        <v>34804.94</v>
      </c>
      <c r="E5" s="8" t="b">
        <f>D4=D5</f>
        <v>1</v>
      </c>
      <c r="F5" s="8"/>
      <c r="G5" s="8"/>
      <c r="I5" s="8"/>
      <c r="J5" s="8"/>
      <c r="K5" s="8"/>
      <c r="M5" s="8"/>
      <c r="N5" s="8"/>
      <c r="O5" s="8"/>
    </row>
    <row r="6" spans="1:15" ht="20.100000000000001" hidden="1" customHeight="1" collapsed="1" x14ac:dyDescent="0.3">
      <c r="A6" s="11">
        <v>2210.1</v>
      </c>
      <c r="B6" s="12" t="s">
        <v>3</v>
      </c>
      <c r="C6" s="12"/>
      <c r="D6" s="13"/>
      <c r="E6" s="8"/>
      <c r="F6" s="8"/>
      <c r="G6" s="8"/>
      <c r="I6" s="8"/>
      <c r="J6" s="8"/>
      <c r="K6" s="8"/>
      <c r="M6" s="8"/>
      <c r="N6" s="8"/>
      <c r="O6" s="8"/>
    </row>
    <row r="7" spans="1:15" hidden="1" x14ac:dyDescent="0.3">
      <c r="A7" s="11">
        <v>2210.1999999999998</v>
      </c>
      <c r="B7" s="12" t="s">
        <v>4</v>
      </c>
      <c r="C7" s="12"/>
      <c r="D7" s="13"/>
      <c r="E7" s="8"/>
      <c r="F7" s="8"/>
      <c r="G7" s="8"/>
      <c r="I7" s="8"/>
      <c r="J7" s="8"/>
      <c r="K7" s="8"/>
      <c r="M7" s="8"/>
      <c r="N7" s="8"/>
      <c r="O7" s="8"/>
    </row>
    <row r="8" spans="1:15" ht="20.100000000000001" hidden="1" customHeight="1" outlineLevel="1" x14ac:dyDescent="0.3">
      <c r="A8" s="14"/>
      <c r="B8" s="15"/>
      <c r="C8" s="16">
        <f>SUM(C9:C13)</f>
        <v>0</v>
      </c>
      <c r="D8" s="17"/>
      <c r="E8" s="18">
        <f>D7-C8</f>
        <v>0</v>
      </c>
    </row>
    <row r="9" spans="1:15" hidden="1" collapsed="1" x14ac:dyDescent="0.3">
      <c r="A9" s="11"/>
      <c r="B9" s="19"/>
      <c r="C9" s="17"/>
      <c r="D9" s="17"/>
      <c r="E9" s="8"/>
      <c r="F9" s="8"/>
      <c r="G9" s="8"/>
      <c r="I9" s="8"/>
      <c r="J9" s="8"/>
      <c r="K9" s="8"/>
      <c r="M9" s="8"/>
      <c r="N9" s="8"/>
      <c r="O9" s="8"/>
    </row>
    <row r="10" spans="1:15" ht="20.100000000000001" hidden="1" customHeight="1" x14ac:dyDescent="0.3">
      <c r="A10" s="11"/>
      <c r="B10" s="20"/>
      <c r="C10" s="17"/>
      <c r="D10" s="17"/>
      <c r="E10" s="8"/>
      <c r="F10" s="8"/>
      <c r="G10" s="8"/>
      <c r="I10" s="8"/>
      <c r="J10" s="8"/>
      <c r="K10" s="8"/>
      <c r="M10" s="8"/>
      <c r="N10" s="8"/>
      <c r="O10" s="8"/>
    </row>
    <row r="11" spans="1:15" ht="20.100000000000001" hidden="1" customHeight="1" x14ac:dyDescent="0.3">
      <c r="A11" s="11"/>
      <c r="B11" s="19"/>
      <c r="C11" s="17"/>
      <c r="D11" s="17"/>
      <c r="E11" s="8"/>
      <c r="F11" s="8"/>
      <c r="G11" s="8"/>
      <c r="I11" s="8"/>
      <c r="J11" s="8"/>
      <c r="K11" s="8"/>
      <c r="M11" s="8"/>
      <c r="N11" s="8"/>
      <c r="O11" s="8"/>
    </row>
    <row r="12" spans="1:15" ht="20.100000000000001" hidden="1" customHeight="1" x14ac:dyDescent="0.3">
      <c r="A12" s="11"/>
      <c r="B12" s="20"/>
      <c r="C12" s="17"/>
      <c r="D12" s="17"/>
      <c r="E12" s="8"/>
      <c r="F12" s="8"/>
      <c r="G12" s="8"/>
      <c r="I12" s="8"/>
      <c r="J12" s="8"/>
      <c r="K12" s="8"/>
      <c r="M12" s="8"/>
      <c r="N12" s="8"/>
      <c r="O12" s="8"/>
    </row>
    <row r="13" spans="1:15" ht="20.100000000000001" hidden="1" customHeight="1" x14ac:dyDescent="0.3">
      <c r="A13" s="11"/>
      <c r="B13" s="21"/>
      <c r="C13" s="17"/>
      <c r="D13" s="17"/>
      <c r="E13" s="8"/>
      <c r="F13" s="8"/>
      <c r="G13" s="8"/>
      <c r="I13" s="8"/>
      <c r="J13" s="8"/>
      <c r="K13" s="8"/>
      <c r="M13" s="8"/>
      <c r="N13" s="8"/>
      <c r="O13" s="8"/>
    </row>
    <row r="14" spans="1:15" hidden="1" x14ac:dyDescent="0.3">
      <c r="A14" s="11">
        <v>2210.3000000000002</v>
      </c>
      <c r="B14" s="12" t="s">
        <v>5</v>
      </c>
      <c r="C14" s="12"/>
      <c r="D14" s="13"/>
      <c r="E14" s="8"/>
      <c r="F14" s="8"/>
      <c r="G14" s="8"/>
      <c r="I14" s="8"/>
      <c r="J14" s="8"/>
      <c r="K14" s="8"/>
      <c r="M14" s="8"/>
      <c r="N14" s="8"/>
      <c r="O14" s="8"/>
    </row>
    <row r="15" spans="1:15" ht="20.100000000000001" hidden="1" customHeight="1" x14ac:dyDescent="0.3">
      <c r="A15" s="11">
        <v>2210.4</v>
      </c>
      <c r="B15" s="12" t="s">
        <v>6</v>
      </c>
      <c r="C15" s="12"/>
      <c r="D15" s="13"/>
      <c r="E15" s="8"/>
      <c r="F15" s="8"/>
      <c r="G15" s="8"/>
      <c r="I15" s="8"/>
      <c r="J15" s="8"/>
      <c r="K15" s="8"/>
      <c r="M15" s="8"/>
      <c r="N15" s="8"/>
      <c r="O15" s="8"/>
    </row>
    <row r="16" spans="1:15" x14ac:dyDescent="0.3">
      <c r="A16" s="11">
        <v>2210.5</v>
      </c>
      <c r="B16" s="12" t="s">
        <v>7</v>
      </c>
      <c r="C16" s="12"/>
      <c r="D16" s="13">
        <v>28894.94</v>
      </c>
      <c r="E16" s="8"/>
      <c r="F16" s="8"/>
      <c r="G16" s="8"/>
      <c r="I16" s="8"/>
      <c r="J16" s="8"/>
      <c r="K16" s="8"/>
      <c r="M16" s="8"/>
      <c r="N16" s="8"/>
      <c r="O16" s="8"/>
    </row>
    <row r="17" spans="1:15" ht="20.100000000000001" hidden="1" customHeight="1" outlineLevel="1" x14ac:dyDescent="0.3">
      <c r="A17" s="14"/>
      <c r="B17" s="15"/>
      <c r="C17" s="16">
        <f>SUM(C18:C28)</f>
        <v>28894.94</v>
      </c>
      <c r="D17" s="17"/>
      <c r="E17" s="18">
        <f>D16-C17</f>
        <v>0</v>
      </c>
    </row>
    <row r="18" spans="1:15" collapsed="1" x14ac:dyDescent="0.3">
      <c r="A18" s="11"/>
      <c r="B18" s="20" t="s">
        <v>8</v>
      </c>
      <c r="C18" s="17">
        <f>4023+1348+390+655+8763+1481</f>
        <v>16660</v>
      </c>
      <c r="D18" s="17"/>
      <c r="E18" s="8"/>
      <c r="F18" s="8"/>
      <c r="G18" s="8"/>
      <c r="I18" s="8"/>
      <c r="J18" s="8"/>
      <c r="K18" s="8"/>
      <c r="M18" s="8"/>
      <c r="N18" s="8"/>
      <c r="O18" s="8"/>
    </row>
    <row r="19" spans="1:15" x14ac:dyDescent="0.3">
      <c r="A19" s="11"/>
      <c r="B19" s="20" t="s">
        <v>9</v>
      </c>
      <c r="C19" s="17">
        <v>4276.4399999999996</v>
      </c>
      <c r="D19" s="17"/>
      <c r="E19" s="8"/>
      <c r="F19" s="8"/>
      <c r="G19" s="8"/>
      <c r="I19" s="8"/>
      <c r="J19" s="8"/>
      <c r="K19" s="8"/>
      <c r="M19" s="8"/>
      <c r="N19" s="8"/>
      <c r="O19" s="8"/>
    </row>
    <row r="20" spans="1:15" x14ac:dyDescent="0.3">
      <c r="A20" s="11"/>
      <c r="B20" s="20" t="s">
        <v>10</v>
      </c>
      <c r="C20" s="17">
        <v>1200</v>
      </c>
      <c r="D20" s="17"/>
      <c r="E20" s="8"/>
      <c r="F20" s="8"/>
      <c r="G20" s="8"/>
      <c r="I20" s="8"/>
      <c r="J20" s="8"/>
      <c r="K20" s="8"/>
      <c r="M20" s="8"/>
      <c r="N20" s="8"/>
      <c r="O20" s="8"/>
    </row>
    <row r="21" spans="1:15" ht="20.100000000000001" customHeight="1" x14ac:dyDescent="0.3">
      <c r="A21" s="11"/>
      <c r="B21" s="20" t="s">
        <v>11</v>
      </c>
      <c r="C21" s="17">
        <f>440</f>
        <v>440</v>
      </c>
      <c r="D21" s="17"/>
      <c r="E21" s="8"/>
      <c r="F21" s="8"/>
      <c r="G21" s="8"/>
      <c r="I21" s="8"/>
      <c r="J21" s="8"/>
      <c r="K21" s="8"/>
      <c r="M21" s="8"/>
      <c r="N21" s="8"/>
      <c r="O21" s="8"/>
    </row>
    <row r="22" spans="1:15" ht="20.100000000000001" customHeight="1" x14ac:dyDescent="0.3">
      <c r="A22" s="11"/>
      <c r="B22" s="20" t="s">
        <v>12</v>
      </c>
      <c r="C22" s="17">
        <f>1200+3996.5+872</f>
        <v>6068.5</v>
      </c>
      <c r="D22" s="17"/>
      <c r="E22" s="8"/>
      <c r="F22" s="8"/>
      <c r="G22" s="8"/>
      <c r="I22" s="8"/>
      <c r="J22" s="8"/>
      <c r="K22" s="8"/>
      <c r="M22" s="8"/>
      <c r="N22" s="8"/>
      <c r="O22" s="8"/>
    </row>
    <row r="23" spans="1:15" ht="20.100000000000001" customHeight="1" x14ac:dyDescent="0.3">
      <c r="A23" s="11"/>
      <c r="B23" s="20" t="s">
        <v>13</v>
      </c>
      <c r="C23" s="17">
        <v>250</v>
      </c>
      <c r="D23" s="17"/>
      <c r="E23" s="8"/>
      <c r="F23" s="8"/>
      <c r="G23" s="8"/>
      <c r="I23" s="8"/>
      <c r="J23" s="8"/>
      <c r="K23" s="8"/>
      <c r="M23" s="8"/>
      <c r="N23" s="8"/>
      <c r="O23" s="8"/>
    </row>
    <row r="24" spans="1:15" ht="20.100000000000001" hidden="1" customHeight="1" x14ac:dyDescent="0.3">
      <c r="A24" s="11"/>
      <c r="B24" s="20"/>
      <c r="C24" s="17"/>
      <c r="D24" s="17"/>
      <c r="E24" s="8"/>
      <c r="F24" s="8"/>
      <c r="G24" s="8"/>
      <c r="I24" s="8"/>
      <c r="J24" s="8"/>
      <c r="K24" s="8"/>
      <c r="M24" s="8"/>
      <c r="N24" s="8"/>
      <c r="O24" s="8"/>
    </row>
    <row r="25" spans="1:15" ht="20.100000000000001" hidden="1" customHeight="1" x14ac:dyDescent="0.3">
      <c r="A25" s="11"/>
      <c r="B25" s="20"/>
      <c r="C25" s="17"/>
      <c r="D25" s="17"/>
      <c r="E25" s="8"/>
      <c r="F25" s="8"/>
      <c r="G25" s="8"/>
      <c r="I25" s="8"/>
      <c r="J25" s="8"/>
      <c r="K25" s="8"/>
      <c r="M25" s="8"/>
      <c r="N25" s="8"/>
      <c r="O25" s="8"/>
    </row>
    <row r="26" spans="1:15" ht="20.100000000000001" hidden="1" customHeight="1" x14ac:dyDescent="0.3">
      <c r="A26" s="11"/>
      <c r="B26" s="20"/>
      <c r="C26" s="17"/>
      <c r="D26" s="17"/>
      <c r="E26" s="8"/>
      <c r="F26" s="8"/>
      <c r="G26" s="8"/>
      <c r="I26" s="8"/>
      <c r="J26" s="8"/>
      <c r="K26" s="8"/>
      <c r="M26" s="8"/>
      <c r="N26" s="8"/>
      <c r="O26" s="8"/>
    </row>
    <row r="27" spans="1:15" ht="20.100000000000001" hidden="1" customHeight="1" x14ac:dyDescent="0.3">
      <c r="A27" s="11"/>
      <c r="B27" s="20"/>
      <c r="C27" s="17"/>
      <c r="D27" s="17"/>
      <c r="E27" s="8"/>
      <c r="F27" s="8"/>
      <c r="G27" s="8"/>
      <c r="I27" s="8"/>
      <c r="J27" s="8"/>
      <c r="K27" s="8"/>
      <c r="M27" s="8"/>
      <c r="N27" s="8"/>
      <c r="O27" s="8"/>
    </row>
    <row r="28" spans="1:15" ht="20.100000000000001" hidden="1" customHeight="1" x14ac:dyDescent="0.3">
      <c r="A28" s="11"/>
      <c r="B28" s="21"/>
      <c r="C28" s="17"/>
      <c r="D28" s="17"/>
      <c r="E28" s="8"/>
      <c r="F28" s="8"/>
      <c r="G28" s="8"/>
      <c r="I28" s="8"/>
      <c r="J28" s="8"/>
      <c r="K28" s="8"/>
      <c r="M28" s="8"/>
      <c r="N28" s="8"/>
      <c r="O28" s="8"/>
    </row>
    <row r="29" spans="1:15" ht="20.25" hidden="1" customHeight="1" x14ac:dyDescent="0.3">
      <c r="A29" s="11">
        <v>2210.6</v>
      </c>
      <c r="B29" s="12" t="s">
        <v>14</v>
      </c>
      <c r="C29" s="12"/>
      <c r="D29" s="13"/>
      <c r="E29" s="8"/>
      <c r="F29" s="8"/>
      <c r="G29" s="8"/>
      <c r="I29" s="8"/>
      <c r="J29" s="8"/>
      <c r="K29" s="8"/>
      <c r="M29" s="8"/>
      <c r="N29" s="8"/>
      <c r="O29" s="8"/>
    </row>
    <row r="30" spans="1:15" ht="20.100000000000001" hidden="1" customHeight="1" x14ac:dyDescent="0.3">
      <c r="A30" s="11">
        <v>2210.6999999999998</v>
      </c>
      <c r="B30" s="12" t="s">
        <v>15</v>
      </c>
      <c r="C30" s="12"/>
      <c r="D30" s="13"/>
      <c r="E30" s="8"/>
      <c r="F30" s="8"/>
      <c r="G30" s="8"/>
      <c r="I30" s="8"/>
      <c r="J30" s="8"/>
      <c r="K30" s="8"/>
      <c r="M30" s="8"/>
      <c r="N30" s="8"/>
      <c r="O30" s="8"/>
    </row>
    <row r="31" spans="1:15" ht="20.100000000000001" hidden="1" customHeight="1" outlineLevel="1" x14ac:dyDescent="0.3">
      <c r="A31" s="14"/>
      <c r="B31" s="15"/>
      <c r="C31" s="16">
        <f>SUM(C32:C36)</f>
        <v>0</v>
      </c>
      <c r="D31" s="17"/>
      <c r="E31" s="18">
        <f>D30-C31</f>
        <v>0</v>
      </c>
    </row>
    <row r="32" spans="1:15" hidden="1" collapsed="1" x14ac:dyDescent="0.3">
      <c r="A32" s="14"/>
      <c r="B32" s="20"/>
      <c r="C32" s="17"/>
      <c r="D32" s="17"/>
    </row>
    <row r="33" spans="1:15" hidden="1" x14ac:dyDescent="0.3">
      <c r="A33" s="14"/>
      <c r="B33" s="20"/>
      <c r="C33" s="17"/>
      <c r="D33" s="17"/>
    </row>
    <row r="34" spans="1:15" hidden="1" x14ac:dyDescent="0.3">
      <c r="A34" s="14"/>
      <c r="B34" s="20"/>
      <c r="C34" s="17"/>
      <c r="D34" s="17"/>
    </row>
    <row r="35" spans="1:15" hidden="1" x14ac:dyDescent="0.3">
      <c r="A35" s="14"/>
      <c r="B35" s="20"/>
      <c r="C35" s="17"/>
      <c r="D35" s="17"/>
    </row>
    <row r="36" spans="1:15" ht="20.100000000000001" hidden="1" customHeight="1" x14ac:dyDescent="0.3">
      <c r="A36" s="14"/>
      <c r="B36" s="14"/>
      <c r="C36" s="17"/>
      <c r="D36" s="17"/>
    </row>
    <row r="37" spans="1:15" x14ac:dyDescent="0.3">
      <c r="A37" s="11">
        <v>2210.8000000000002</v>
      </c>
      <c r="B37" s="12" t="s">
        <v>16</v>
      </c>
      <c r="C37" s="12"/>
      <c r="D37" s="13">
        <v>5300</v>
      </c>
      <c r="E37" s="8"/>
      <c r="F37" s="8"/>
      <c r="G37" s="8"/>
      <c r="I37" s="8"/>
      <c r="J37" s="8"/>
      <c r="K37" s="8"/>
      <c r="M37" s="8"/>
      <c r="N37" s="8"/>
      <c r="O37" s="8"/>
    </row>
    <row r="38" spans="1:15" ht="20.100000000000001" hidden="1" customHeight="1" outlineLevel="1" x14ac:dyDescent="0.3">
      <c r="A38" s="14"/>
      <c r="B38" s="15"/>
      <c r="C38" s="16">
        <f>SUM(C39:C43)</f>
        <v>5300</v>
      </c>
      <c r="D38" s="17"/>
      <c r="E38" s="18">
        <f>D37-C38</f>
        <v>0</v>
      </c>
    </row>
    <row r="39" spans="1:15" collapsed="1" x14ac:dyDescent="0.3">
      <c r="A39" s="11"/>
      <c r="B39" s="20" t="s">
        <v>17</v>
      </c>
      <c r="C39" s="17">
        <f>5300</f>
        <v>5300</v>
      </c>
      <c r="D39" s="17"/>
      <c r="E39" s="8"/>
      <c r="F39" s="8"/>
      <c r="G39" s="8"/>
      <c r="I39" s="8"/>
      <c r="J39" s="8"/>
      <c r="K39" s="8"/>
      <c r="M39" s="8"/>
      <c r="N39" s="8"/>
      <c r="O39" s="8"/>
    </row>
    <row r="40" spans="1:15" hidden="1" x14ac:dyDescent="0.3">
      <c r="A40" s="11"/>
      <c r="B40" s="20"/>
      <c r="C40" s="17"/>
      <c r="D40" s="17"/>
      <c r="E40" s="8"/>
      <c r="F40" s="8"/>
      <c r="G40" s="8"/>
      <c r="I40" s="8"/>
      <c r="J40" s="8"/>
      <c r="K40" s="8"/>
      <c r="M40" s="8"/>
      <c r="N40" s="8"/>
      <c r="O40" s="8"/>
    </row>
    <row r="41" spans="1:15" hidden="1" x14ac:dyDescent="0.3">
      <c r="A41" s="11"/>
      <c r="B41" s="20"/>
      <c r="C41" s="17"/>
      <c r="D41" s="17"/>
      <c r="E41" s="8"/>
      <c r="F41" s="8"/>
      <c r="G41" s="8"/>
      <c r="I41" s="8"/>
      <c r="J41" s="8"/>
      <c r="K41" s="8"/>
      <c r="M41" s="8"/>
      <c r="N41" s="8"/>
      <c r="O41" s="8"/>
    </row>
    <row r="42" spans="1:15" hidden="1" x14ac:dyDescent="0.3">
      <c r="A42" s="11"/>
      <c r="B42" s="20"/>
      <c r="C42" s="17"/>
      <c r="D42" s="17"/>
      <c r="E42" s="8"/>
      <c r="F42" s="8"/>
      <c r="G42" s="8"/>
      <c r="I42" s="8"/>
      <c r="J42" s="8"/>
      <c r="K42" s="8"/>
      <c r="M42" s="8"/>
      <c r="N42" s="8"/>
      <c r="O42" s="8"/>
    </row>
    <row r="43" spans="1:15" hidden="1" x14ac:dyDescent="0.3">
      <c r="A43" s="11"/>
      <c r="B43" s="21"/>
      <c r="C43" s="17"/>
      <c r="D43" s="17"/>
      <c r="E43" s="8"/>
      <c r="F43" s="8"/>
      <c r="G43" s="8"/>
      <c r="I43" s="8"/>
      <c r="J43" s="8"/>
      <c r="K43" s="8"/>
      <c r="M43" s="8"/>
      <c r="N43" s="8"/>
      <c r="O43" s="8"/>
    </row>
    <row r="44" spans="1:15" x14ac:dyDescent="0.3">
      <c r="A44" s="11">
        <v>2210.9</v>
      </c>
      <c r="B44" s="12" t="s">
        <v>18</v>
      </c>
      <c r="C44" s="12"/>
      <c r="D44" s="13">
        <v>610</v>
      </c>
      <c r="E44" s="8"/>
      <c r="F44" s="8"/>
      <c r="G44" s="8"/>
      <c r="I44" s="8"/>
      <c r="J44" s="8"/>
      <c r="K44" s="8"/>
      <c r="M44" s="8"/>
      <c r="N44" s="8"/>
      <c r="O44" s="8"/>
    </row>
    <row r="45" spans="1:15" ht="20.100000000000001" hidden="1" customHeight="1" outlineLevel="1" x14ac:dyDescent="0.3">
      <c r="A45" s="14"/>
      <c r="B45" s="15"/>
      <c r="C45" s="16">
        <f>SUM(C46:C50)</f>
        <v>610</v>
      </c>
      <c r="D45" s="17"/>
      <c r="E45" s="18">
        <f>D44-C45</f>
        <v>0</v>
      </c>
    </row>
    <row r="46" spans="1:15" collapsed="1" x14ac:dyDescent="0.3">
      <c r="A46" s="11"/>
      <c r="B46" s="20" t="s">
        <v>19</v>
      </c>
      <c r="C46" s="17">
        <v>610</v>
      </c>
      <c r="D46" s="17"/>
      <c r="E46" s="8"/>
      <c r="F46" s="8"/>
      <c r="G46" s="8"/>
      <c r="I46" s="8"/>
      <c r="J46" s="8"/>
      <c r="K46" s="8"/>
      <c r="M46" s="8"/>
      <c r="N46" s="8"/>
      <c r="O46" s="8"/>
    </row>
    <row r="47" spans="1:15" hidden="1" x14ac:dyDescent="0.3">
      <c r="A47" s="11"/>
      <c r="B47" s="20"/>
      <c r="C47" s="17"/>
      <c r="D47" s="17"/>
      <c r="E47" s="8"/>
      <c r="F47" s="8"/>
      <c r="G47" s="8"/>
      <c r="I47" s="8"/>
      <c r="J47" s="8"/>
      <c r="K47" s="8"/>
      <c r="M47" s="8"/>
      <c r="N47" s="8"/>
      <c r="O47" s="8"/>
    </row>
    <row r="48" spans="1:15" hidden="1" x14ac:dyDescent="0.3">
      <c r="A48" s="11"/>
      <c r="B48" s="20"/>
      <c r="C48" s="17"/>
      <c r="D48" s="17"/>
      <c r="E48" s="8"/>
      <c r="F48" s="8"/>
      <c r="G48" s="8"/>
      <c r="I48" s="8"/>
      <c r="J48" s="8"/>
      <c r="K48" s="8"/>
      <c r="M48" s="8"/>
      <c r="N48" s="8"/>
      <c r="O48" s="8"/>
    </row>
    <row r="49" spans="1:15" hidden="1" x14ac:dyDescent="0.3">
      <c r="A49" s="11"/>
      <c r="B49" s="20"/>
      <c r="C49" s="17"/>
      <c r="D49" s="17"/>
      <c r="E49" s="8"/>
      <c r="F49" s="8"/>
      <c r="G49" s="8"/>
      <c r="I49" s="8"/>
      <c r="J49" s="8"/>
      <c r="K49" s="8"/>
      <c r="M49" s="8"/>
      <c r="N49" s="8"/>
      <c r="O49" s="8"/>
    </row>
    <row r="50" spans="1:15" hidden="1" x14ac:dyDescent="0.3">
      <c r="A50" s="11"/>
      <c r="B50" s="21"/>
      <c r="C50" s="17"/>
      <c r="D50" s="17"/>
      <c r="E50" s="8"/>
      <c r="F50" s="8"/>
      <c r="G50" s="8"/>
      <c r="I50" s="8"/>
      <c r="J50" s="8"/>
      <c r="K50" s="8"/>
      <c r="M50" s="8"/>
      <c r="N50" s="8"/>
      <c r="O50" s="8"/>
    </row>
    <row r="51" spans="1:15" ht="21.75" hidden="1" customHeight="1" x14ac:dyDescent="0.3">
      <c r="A51" s="11">
        <v>2211.9</v>
      </c>
      <c r="B51" s="12" t="s">
        <v>20</v>
      </c>
      <c r="C51" s="12"/>
      <c r="D51" s="13"/>
      <c r="E51" s="8"/>
      <c r="F51" s="8"/>
      <c r="G51" s="8"/>
      <c r="I51" s="8"/>
      <c r="J51" s="8"/>
      <c r="K51" s="8"/>
      <c r="M51" s="8"/>
      <c r="N51" s="8"/>
      <c r="O51" s="8"/>
    </row>
    <row r="52" spans="1:15" ht="20.100000000000001" hidden="1" customHeight="1" outlineLevel="1" x14ac:dyDescent="0.3">
      <c r="A52" s="14"/>
      <c r="B52" s="15"/>
      <c r="C52" s="16">
        <f>SUM(C53:C58)</f>
        <v>0</v>
      </c>
      <c r="D52" s="17"/>
      <c r="E52" s="18">
        <f>D51-C52</f>
        <v>0</v>
      </c>
    </row>
    <row r="53" spans="1:15" hidden="1" collapsed="1" x14ac:dyDescent="0.3">
      <c r="A53" s="11"/>
      <c r="B53" s="20"/>
      <c r="C53" s="17"/>
      <c r="D53" s="17"/>
      <c r="E53" s="8"/>
      <c r="F53" s="8"/>
      <c r="G53" s="8"/>
      <c r="I53" s="8"/>
      <c r="J53" s="8"/>
      <c r="K53" s="8"/>
      <c r="M53" s="8"/>
      <c r="N53" s="8"/>
      <c r="O53" s="8"/>
    </row>
    <row r="54" spans="1:15" hidden="1" x14ac:dyDescent="0.3">
      <c r="A54" s="11"/>
      <c r="B54" s="20"/>
      <c r="C54" s="17"/>
      <c r="D54" s="17"/>
      <c r="E54" s="8"/>
      <c r="F54" s="8"/>
      <c r="G54" s="8"/>
      <c r="I54" s="8"/>
      <c r="J54" s="8"/>
      <c r="K54" s="8"/>
      <c r="M54" s="8"/>
      <c r="N54" s="8"/>
      <c r="O54" s="8"/>
    </row>
    <row r="55" spans="1:15" hidden="1" x14ac:dyDescent="0.3">
      <c r="A55" s="11"/>
      <c r="B55" s="20"/>
      <c r="C55" s="17"/>
      <c r="D55" s="17"/>
      <c r="E55" s="8"/>
      <c r="F55" s="8"/>
      <c r="G55" s="8"/>
      <c r="I55" s="8"/>
      <c r="J55" s="8"/>
      <c r="K55" s="8"/>
      <c r="M55" s="8"/>
      <c r="N55" s="8"/>
      <c r="O55" s="8"/>
    </row>
    <row r="56" spans="1:15" hidden="1" x14ac:dyDescent="0.3">
      <c r="A56" s="11"/>
      <c r="B56" s="20"/>
      <c r="C56" s="17"/>
      <c r="D56" s="17"/>
      <c r="E56" s="8"/>
      <c r="F56" s="8"/>
      <c r="G56" s="8"/>
      <c r="I56" s="8"/>
      <c r="J56" s="8"/>
      <c r="K56" s="8"/>
      <c r="M56" s="8"/>
      <c r="N56" s="8"/>
      <c r="O56" s="8"/>
    </row>
    <row r="57" spans="1:15" hidden="1" x14ac:dyDescent="0.3">
      <c r="A57" s="11"/>
      <c r="B57" s="20"/>
      <c r="C57" s="17"/>
      <c r="D57" s="17"/>
      <c r="E57" s="8"/>
      <c r="F57" s="8"/>
      <c r="G57" s="8"/>
      <c r="I57" s="8"/>
      <c r="J57" s="8"/>
      <c r="K57" s="8"/>
      <c r="M57" s="8"/>
      <c r="N57" s="8"/>
      <c r="O57" s="8"/>
    </row>
    <row r="58" spans="1:15" hidden="1" x14ac:dyDescent="0.3">
      <c r="A58" s="11"/>
      <c r="B58" s="20"/>
      <c r="C58" s="17"/>
      <c r="D58" s="17"/>
      <c r="E58" s="8"/>
      <c r="F58" s="8"/>
      <c r="G58" s="8"/>
      <c r="I58" s="8"/>
      <c r="J58" s="8"/>
      <c r="K58" s="8"/>
      <c r="M58" s="8"/>
      <c r="N58" s="8"/>
      <c r="O58" s="8"/>
    </row>
    <row r="59" spans="1:15" hidden="1" x14ac:dyDescent="0.3">
      <c r="A59" s="11"/>
      <c r="B59" s="20"/>
      <c r="C59" s="17"/>
      <c r="D59" s="17"/>
      <c r="E59" s="8"/>
      <c r="F59" s="8"/>
      <c r="G59" s="8"/>
      <c r="I59" s="8"/>
      <c r="J59" s="8"/>
      <c r="K59" s="8"/>
      <c r="M59" s="8"/>
      <c r="N59" s="8"/>
      <c r="O59" s="8"/>
    </row>
    <row r="60" spans="1:15" hidden="1" x14ac:dyDescent="0.3">
      <c r="A60" s="11"/>
      <c r="B60" s="20"/>
      <c r="C60" s="17"/>
      <c r="D60" s="17"/>
      <c r="E60" s="8"/>
      <c r="F60" s="8"/>
      <c r="G60" s="8"/>
      <c r="I60" s="8"/>
      <c r="J60" s="8"/>
      <c r="K60" s="8"/>
      <c r="M60" s="8"/>
      <c r="N60" s="8"/>
      <c r="O60" s="8"/>
    </row>
    <row r="61" spans="1:15" hidden="1" x14ac:dyDescent="0.3">
      <c r="A61" s="11"/>
      <c r="D61" s="17"/>
      <c r="E61" s="8"/>
      <c r="F61" s="8"/>
      <c r="G61" s="8"/>
      <c r="I61" s="8"/>
      <c r="J61" s="8"/>
      <c r="K61" s="8"/>
      <c r="M61" s="8"/>
      <c r="N61" s="8"/>
      <c r="O61" s="8"/>
    </row>
    <row r="62" spans="1:15" ht="20.100000000000001" hidden="1" customHeight="1" x14ac:dyDescent="0.3">
      <c r="A62" s="11"/>
      <c r="B62" s="20"/>
      <c r="C62" s="17"/>
      <c r="D62" s="17"/>
      <c r="E62" s="8"/>
      <c r="F62" s="8"/>
      <c r="G62" s="8"/>
      <c r="I62" s="8"/>
      <c r="J62" s="8"/>
      <c r="K62" s="8"/>
      <c r="M62" s="8"/>
      <c r="N62" s="8"/>
      <c r="O62" s="8"/>
    </row>
    <row r="63" spans="1:15" ht="20.100000000000001" hidden="1" customHeight="1" outlineLevel="1" x14ac:dyDescent="0.3">
      <c r="A63" s="8"/>
      <c r="B63" s="22"/>
      <c r="D63" s="3" t="b">
        <f>D4=D5</f>
        <v>1</v>
      </c>
      <c r="E63" s="8"/>
      <c r="F63" s="8"/>
      <c r="G63" s="8"/>
      <c r="I63" s="8"/>
      <c r="J63" s="8"/>
      <c r="K63" s="8"/>
      <c r="M63" s="8"/>
      <c r="N63" s="8"/>
      <c r="O63" s="8"/>
    </row>
    <row r="64" spans="1:15" collapsed="1" x14ac:dyDescent="0.3">
      <c r="A64" s="8"/>
      <c r="B64" s="22"/>
      <c r="D64" s="23" t="s">
        <v>21</v>
      </c>
      <c r="E64" s="8"/>
      <c r="F64" s="8"/>
      <c r="G64" s="8"/>
      <c r="I64" s="8"/>
      <c r="J64" s="8"/>
      <c r="K64" s="8"/>
      <c r="M64" s="8"/>
      <c r="N64" s="8"/>
      <c r="O64" s="8"/>
    </row>
    <row r="65" spans="1:15" x14ac:dyDescent="0.3">
      <c r="A65" s="8"/>
      <c r="B65" s="8"/>
      <c r="D65" s="23" t="s">
        <v>21</v>
      </c>
      <c r="E65" s="8"/>
      <c r="F65" s="8"/>
      <c r="G65" s="8"/>
      <c r="I65" s="8"/>
      <c r="J65" s="8"/>
      <c r="K65" s="8"/>
      <c r="M65" s="8"/>
      <c r="N65" s="8"/>
      <c r="O65" s="8"/>
    </row>
    <row r="66" spans="1:15" ht="14.25" customHeight="1" x14ac:dyDescent="0.3">
      <c r="D66" s="23" t="s">
        <v>21</v>
      </c>
    </row>
    <row r="67" spans="1:15" ht="39.75" customHeight="1" x14ac:dyDescent="0.3">
      <c r="A67" s="4">
        <v>2240</v>
      </c>
      <c r="B67" s="5" t="s">
        <v>22</v>
      </c>
      <c r="C67" s="5"/>
      <c r="D67" s="6">
        <f>'ПД ЗОВ Прикордонник'!I13</f>
        <v>13752.970000000001</v>
      </c>
      <c r="E67" s="8"/>
      <c r="F67" s="8"/>
      <c r="G67" s="8"/>
      <c r="I67" s="8"/>
      <c r="J67" s="8"/>
      <c r="K67" s="8"/>
      <c r="M67" s="8"/>
      <c r="N67" s="8"/>
      <c r="O67" s="8"/>
    </row>
    <row r="68" spans="1:15" ht="20.100000000000001" hidden="1" customHeight="1" outlineLevel="1" x14ac:dyDescent="0.3">
      <c r="A68" s="24">
        <v>2240</v>
      </c>
      <c r="B68" s="24"/>
      <c r="C68" s="10"/>
      <c r="D68" s="10">
        <f>SUM(D69:D121)</f>
        <v>13752.970000000001</v>
      </c>
      <c r="E68" s="8" t="b">
        <f>D67=D68</f>
        <v>1</v>
      </c>
    </row>
    <row r="69" spans="1:15" hidden="1" collapsed="1" x14ac:dyDescent="0.3">
      <c r="A69" s="14">
        <v>2240.1</v>
      </c>
      <c r="B69" s="12" t="s">
        <v>23</v>
      </c>
      <c r="C69" s="12"/>
      <c r="D69" s="13"/>
    </row>
    <row r="70" spans="1:15" hidden="1" x14ac:dyDescent="0.3">
      <c r="A70" s="14">
        <v>2240.1999999999998</v>
      </c>
      <c r="B70" s="25" t="s">
        <v>24</v>
      </c>
      <c r="C70" s="26"/>
      <c r="D70" s="13"/>
    </row>
    <row r="71" spans="1:15" hidden="1" x14ac:dyDescent="0.3">
      <c r="A71" s="14">
        <v>2240.3000000000002</v>
      </c>
      <c r="B71" s="25" t="s">
        <v>25</v>
      </c>
      <c r="C71" s="26"/>
      <c r="D71" s="13"/>
    </row>
    <row r="72" spans="1:15" ht="20.100000000000001" hidden="1" customHeight="1" outlineLevel="1" x14ac:dyDescent="0.3">
      <c r="A72" s="14"/>
      <c r="B72" s="15"/>
      <c r="C72" s="16">
        <f>SUM(C73:C77)</f>
        <v>0</v>
      </c>
      <c r="D72" s="17"/>
      <c r="E72" s="18">
        <f>D71-C72</f>
        <v>0</v>
      </c>
    </row>
    <row r="73" spans="1:15" ht="20.100000000000001" hidden="1" customHeight="1" collapsed="1" x14ac:dyDescent="0.3">
      <c r="A73" s="14"/>
      <c r="B73" s="20"/>
      <c r="C73" s="17"/>
      <c r="D73" s="17"/>
    </row>
    <row r="74" spans="1:15" ht="20.100000000000001" hidden="1" customHeight="1" x14ac:dyDescent="0.3">
      <c r="A74" s="14"/>
      <c r="B74" s="20"/>
      <c r="C74" s="17"/>
      <c r="D74" s="17"/>
    </row>
    <row r="75" spans="1:15" ht="20.100000000000001" hidden="1" customHeight="1" x14ac:dyDescent="0.3">
      <c r="A75" s="14"/>
      <c r="B75" s="20"/>
      <c r="C75" s="17"/>
      <c r="D75" s="17"/>
    </row>
    <row r="76" spans="1:15" ht="20.100000000000001" hidden="1" customHeight="1" x14ac:dyDescent="0.3">
      <c r="A76" s="14"/>
      <c r="B76" s="20"/>
      <c r="C76" s="17"/>
      <c r="D76" s="17"/>
    </row>
    <row r="77" spans="1:15" ht="20.100000000000001" hidden="1" customHeight="1" x14ac:dyDescent="0.3">
      <c r="A77" s="14"/>
      <c r="B77" s="14"/>
      <c r="C77" s="17"/>
      <c r="D77" s="17"/>
    </row>
    <row r="78" spans="1:15" ht="22.5" hidden="1" customHeight="1" x14ac:dyDescent="0.3">
      <c r="A78" s="14">
        <v>2240.4</v>
      </c>
      <c r="B78" s="25" t="s">
        <v>26</v>
      </c>
      <c r="C78" s="26"/>
      <c r="D78" s="13"/>
    </row>
    <row r="79" spans="1:15" ht="18.75" customHeight="1" x14ac:dyDescent="0.3">
      <c r="A79" s="14">
        <v>2240.5</v>
      </c>
      <c r="B79" s="25" t="s">
        <v>27</v>
      </c>
      <c r="C79" s="26"/>
      <c r="D79" s="13">
        <v>8157.97</v>
      </c>
    </row>
    <row r="80" spans="1:15" ht="20.100000000000001" hidden="1" customHeight="1" outlineLevel="1" x14ac:dyDescent="0.3">
      <c r="A80" s="14"/>
      <c r="B80" s="15"/>
      <c r="C80" s="16">
        <f>SUM(C81:C103)</f>
        <v>8157.97</v>
      </c>
      <c r="D80" s="17"/>
      <c r="E80" s="18">
        <f>D79-C80</f>
        <v>0</v>
      </c>
    </row>
    <row r="81" spans="1:4" ht="18" customHeight="1" collapsed="1" x14ac:dyDescent="0.3">
      <c r="A81" s="14"/>
      <c r="B81" s="19" t="s">
        <v>28</v>
      </c>
      <c r="C81" s="17">
        <v>8157.97</v>
      </c>
      <c r="D81" s="17"/>
    </row>
    <row r="82" spans="1:4" ht="18" hidden="1" customHeight="1" x14ac:dyDescent="0.3">
      <c r="A82" s="14"/>
      <c r="B82" s="19"/>
      <c r="C82" s="17"/>
      <c r="D82" s="17"/>
    </row>
    <row r="83" spans="1:4" ht="18" hidden="1" customHeight="1" x14ac:dyDescent="0.3">
      <c r="A83" s="14"/>
      <c r="B83" s="19"/>
      <c r="C83" s="17"/>
      <c r="D83" s="17"/>
    </row>
    <row r="84" spans="1:4" ht="18" hidden="1" customHeight="1" x14ac:dyDescent="0.3">
      <c r="A84" s="14"/>
      <c r="B84" s="20"/>
      <c r="C84" s="17"/>
      <c r="D84" s="17"/>
    </row>
    <row r="85" spans="1:4" ht="18" hidden="1" customHeight="1" x14ac:dyDescent="0.3">
      <c r="A85" s="14"/>
      <c r="B85" s="19"/>
      <c r="C85" s="17"/>
      <c r="D85" s="17"/>
    </row>
    <row r="86" spans="1:4" ht="18" hidden="1" customHeight="1" x14ac:dyDescent="0.3">
      <c r="A86" s="14"/>
      <c r="B86" s="20"/>
      <c r="C86" s="17"/>
      <c r="D86" s="17"/>
    </row>
    <row r="87" spans="1:4" ht="18" hidden="1" customHeight="1" x14ac:dyDescent="0.3">
      <c r="A87" s="14"/>
      <c r="B87" s="20"/>
      <c r="C87" s="17"/>
      <c r="D87" s="17"/>
    </row>
    <row r="88" spans="1:4" ht="18" hidden="1" customHeight="1" x14ac:dyDescent="0.3">
      <c r="A88" s="14"/>
      <c r="B88" s="20"/>
      <c r="C88" s="17"/>
      <c r="D88" s="17"/>
    </row>
    <row r="89" spans="1:4" ht="18" hidden="1" customHeight="1" x14ac:dyDescent="0.3">
      <c r="A89" s="14"/>
      <c r="B89" s="20"/>
      <c r="C89" s="17"/>
      <c r="D89" s="17"/>
    </row>
    <row r="90" spans="1:4" ht="18" hidden="1" customHeight="1" x14ac:dyDescent="0.3">
      <c r="A90" s="14"/>
      <c r="B90" s="20"/>
      <c r="C90" s="17"/>
      <c r="D90" s="17"/>
    </row>
    <row r="91" spans="1:4" ht="18" hidden="1" customHeight="1" x14ac:dyDescent="0.3">
      <c r="A91" s="14"/>
      <c r="B91" s="20"/>
      <c r="C91" s="17"/>
      <c r="D91" s="17"/>
    </row>
    <row r="92" spans="1:4" ht="18" hidden="1" customHeight="1" x14ac:dyDescent="0.3">
      <c r="A92" s="14"/>
      <c r="B92" s="20"/>
      <c r="C92" s="17"/>
      <c r="D92" s="17"/>
    </row>
    <row r="93" spans="1:4" ht="18" hidden="1" customHeight="1" x14ac:dyDescent="0.3">
      <c r="A93" s="14"/>
      <c r="B93" s="20"/>
      <c r="C93" s="17"/>
      <c r="D93" s="17"/>
    </row>
    <row r="94" spans="1:4" ht="18" hidden="1" customHeight="1" x14ac:dyDescent="0.3">
      <c r="A94" s="14"/>
      <c r="B94" s="20"/>
      <c r="C94" s="17"/>
      <c r="D94" s="17"/>
    </row>
    <row r="95" spans="1:4" ht="18" hidden="1" customHeight="1" x14ac:dyDescent="0.3">
      <c r="A95" s="14"/>
      <c r="B95" s="20"/>
      <c r="C95" s="17"/>
      <c r="D95" s="17"/>
    </row>
    <row r="96" spans="1:4" ht="18" hidden="1" customHeight="1" x14ac:dyDescent="0.3">
      <c r="A96" s="14"/>
      <c r="B96" s="20"/>
      <c r="C96" s="17"/>
      <c r="D96" s="17"/>
    </row>
    <row r="97" spans="1:5" ht="18" hidden="1" customHeight="1" x14ac:dyDescent="0.3">
      <c r="A97" s="14"/>
      <c r="B97" s="20"/>
      <c r="C97" s="17"/>
      <c r="D97" s="17"/>
    </row>
    <row r="98" spans="1:5" ht="18" hidden="1" customHeight="1" x14ac:dyDescent="0.3">
      <c r="A98" s="14"/>
      <c r="B98" s="20"/>
      <c r="C98" s="17"/>
      <c r="D98" s="17"/>
    </row>
    <row r="99" spans="1:5" ht="18" hidden="1" customHeight="1" x14ac:dyDescent="0.3">
      <c r="A99" s="14"/>
      <c r="B99" s="20"/>
      <c r="C99" s="17"/>
      <c r="D99" s="17"/>
    </row>
    <row r="100" spans="1:5" ht="18" hidden="1" customHeight="1" x14ac:dyDescent="0.3">
      <c r="A100" s="14"/>
      <c r="B100" s="19"/>
      <c r="C100" s="17"/>
      <c r="D100" s="17"/>
    </row>
    <row r="101" spans="1:5" ht="18" hidden="1" customHeight="1" x14ac:dyDescent="0.3">
      <c r="A101" s="14"/>
      <c r="B101" s="20"/>
      <c r="C101" s="17"/>
      <c r="D101" s="17"/>
    </row>
    <row r="102" spans="1:5" ht="18" hidden="1" customHeight="1" x14ac:dyDescent="0.3">
      <c r="A102" s="14"/>
      <c r="B102" s="20"/>
      <c r="C102" s="17"/>
      <c r="D102" s="17"/>
    </row>
    <row r="103" spans="1:5" ht="18" hidden="1" customHeight="1" x14ac:dyDescent="0.3">
      <c r="A103" s="14"/>
      <c r="B103" s="20"/>
      <c r="C103" s="17"/>
      <c r="D103" s="17"/>
    </row>
    <row r="104" spans="1:5" ht="18" hidden="1" customHeight="1" x14ac:dyDescent="0.3">
      <c r="A104" s="14">
        <v>2240.6</v>
      </c>
      <c r="B104" s="25" t="s">
        <v>29</v>
      </c>
      <c r="C104" s="26"/>
      <c r="D104" s="13"/>
    </row>
    <row r="105" spans="1:5" ht="18" hidden="1" customHeight="1" x14ac:dyDescent="0.3">
      <c r="A105" s="14">
        <v>2240.6999999999998</v>
      </c>
      <c r="B105" s="25" t="s">
        <v>30</v>
      </c>
      <c r="C105" s="26"/>
      <c r="D105" s="13"/>
    </row>
    <row r="106" spans="1:5" ht="20.100000000000001" hidden="1" customHeight="1" outlineLevel="1" x14ac:dyDescent="0.3">
      <c r="A106" s="14"/>
      <c r="B106" s="15"/>
      <c r="C106" s="16">
        <f>SUM(C107:C111)</f>
        <v>0</v>
      </c>
      <c r="D106" s="17"/>
      <c r="E106" s="18">
        <f>D105-C106</f>
        <v>0</v>
      </c>
    </row>
    <row r="107" spans="1:5" ht="20.100000000000001" hidden="1" customHeight="1" collapsed="1" x14ac:dyDescent="0.3">
      <c r="A107" s="14"/>
      <c r="B107" s="20"/>
      <c r="C107" s="17"/>
      <c r="D107" s="17"/>
    </row>
    <row r="108" spans="1:5" ht="20.100000000000001" hidden="1" customHeight="1" x14ac:dyDescent="0.3">
      <c r="A108" s="14"/>
      <c r="B108" s="20"/>
      <c r="C108" s="17"/>
      <c r="D108" s="17"/>
    </row>
    <row r="109" spans="1:5" ht="20.100000000000001" hidden="1" customHeight="1" x14ac:dyDescent="0.3">
      <c r="A109" s="14"/>
      <c r="B109" s="20"/>
      <c r="C109" s="17"/>
      <c r="D109" s="17"/>
    </row>
    <row r="110" spans="1:5" ht="20.100000000000001" hidden="1" customHeight="1" x14ac:dyDescent="0.3">
      <c r="A110" s="14"/>
      <c r="B110" s="20"/>
      <c r="C110" s="17"/>
      <c r="D110" s="17"/>
    </row>
    <row r="111" spans="1:5" ht="20.100000000000001" hidden="1" customHeight="1" x14ac:dyDescent="0.3">
      <c r="A111" s="14"/>
      <c r="B111" s="14"/>
      <c r="C111" s="17"/>
      <c r="D111" s="17"/>
    </row>
    <row r="112" spans="1:5" ht="18" hidden="1" customHeight="1" x14ac:dyDescent="0.3">
      <c r="A112" s="14">
        <v>2240.8000000000002</v>
      </c>
      <c r="B112" s="25" t="s">
        <v>31</v>
      </c>
      <c r="C112" s="26"/>
      <c r="D112" s="13"/>
    </row>
    <row r="113" spans="1:5" ht="18" hidden="1" customHeight="1" x14ac:dyDescent="0.3">
      <c r="A113" s="14">
        <v>2240.9</v>
      </c>
      <c r="B113" s="25" t="s">
        <v>32</v>
      </c>
      <c r="C113" s="26"/>
      <c r="D113" s="13"/>
    </row>
    <row r="114" spans="1:5" ht="18" hidden="1" customHeight="1" x14ac:dyDescent="0.3">
      <c r="A114" s="14">
        <v>2241.1</v>
      </c>
      <c r="B114" s="25" t="s">
        <v>33</v>
      </c>
      <c r="C114" s="26"/>
      <c r="D114" s="13"/>
    </row>
    <row r="115" spans="1:5" ht="18" hidden="1" customHeight="1" x14ac:dyDescent="0.3">
      <c r="A115" s="14">
        <v>2241.1999999999998</v>
      </c>
      <c r="B115" s="25" t="s">
        <v>34</v>
      </c>
      <c r="C115" s="26"/>
      <c r="D115" s="13"/>
    </row>
    <row r="116" spans="1:5" ht="18" hidden="1" customHeight="1" x14ac:dyDescent="0.3">
      <c r="A116" s="14">
        <v>2241.3000000000002</v>
      </c>
      <c r="B116" s="25" t="s">
        <v>35</v>
      </c>
      <c r="C116" s="26"/>
      <c r="D116" s="13"/>
    </row>
    <row r="117" spans="1:5" hidden="1" x14ac:dyDescent="0.3">
      <c r="A117" s="14">
        <v>2241.4</v>
      </c>
      <c r="B117" s="25" t="s">
        <v>36</v>
      </c>
      <c r="C117" s="26"/>
      <c r="D117" s="13"/>
    </row>
    <row r="118" spans="1:5" hidden="1" x14ac:dyDescent="0.3">
      <c r="A118" s="14">
        <v>2241.5</v>
      </c>
      <c r="B118" s="25" t="s">
        <v>37</v>
      </c>
      <c r="C118" s="26"/>
      <c r="D118" s="13"/>
    </row>
    <row r="119" spans="1:5" ht="38.25" hidden="1" customHeight="1" x14ac:dyDescent="0.3">
      <c r="A119" s="14">
        <v>2241.6</v>
      </c>
      <c r="B119" s="27" t="s">
        <v>38</v>
      </c>
      <c r="C119" s="26"/>
      <c r="D119" s="13"/>
    </row>
    <row r="120" spans="1:5" hidden="1" x14ac:dyDescent="0.3">
      <c r="A120" s="14">
        <v>2241.6999999999998</v>
      </c>
      <c r="B120" s="25" t="s">
        <v>39</v>
      </c>
      <c r="C120" s="26"/>
      <c r="D120" s="13"/>
    </row>
    <row r="121" spans="1:5" x14ac:dyDescent="0.3">
      <c r="A121" s="14">
        <v>2241.9</v>
      </c>
      <c r="B121" s="25" t="s">
        <v>40</v>
      </c>
      <c r="C121" s="26"/>
      <c r="D121" s="13">
        <v>5595</v>
      </c>
    </row>
    <row r="122" spans="1:5" ht="20.100000000000001" hidden="1" customHeight="1" outlineLevel="1" x14ac:dyDescent="0.3">
      <c r="A122" s="14"/>
      <c r="B122" s="15"/>
      <c r="C122" s="16">
        <f>SUM(C123:C132)</f>
        <v>5595</v>
      </c>
      <c r="D122" s="28"/>
      <c r="E122" s="18">
        <f>D121-C122</f>
        <v>0</v>
      </c>
    </row>
    <row r="123" spans="1:5" collapsed="1" x14ac:dyDescent="0.3">
      <c r="A123" s="14"/>
      <c r="B123" s="29" t="s">
        <v>41</v>
      </c>
      <c r="C123" s="17">
        <f>6983.42+21947.9+15962.11+14083.2</f>
        <v>58976.630000000005</v>
      </c>
      <c r="D123" s="17"/>
    </row>
    <row r="124" spans="1:5" x14ac:dyDescent="0.3">
      <c r="A124" s="14"/>
      <c r="B124" s="29" t="s">
        <v>42</v>
      </c>
      <c r="C124" s="17">
        <f>-5500-23431.32-15962.11-14083.2</f>
        <v>-58976.630000000005</v>
      </c>
      <c r="D124" s="17"/>
    </row>
    <row r="125" spans="1:5" x14ac:dyDescent="0.3">
      <c r="A125" s="14"/>
      <c r="B125" s="29" t="s">
        <v>43</v>
      </c>
      <c r="C125" s="17">
        <v>90</v>
      </c>
      <c r="D125" s="17"/>
    </row>
    <row r="126" spans="1:5" x14ac:dyDescent="0.3">
      <c r="A126" s="14"/>
      <c r="B126" s="29" t="s">
        <v>44</v>
      </c>
      <c r="C126" s="17">
        <v>5386.4</v>
      </c>
      <c r="D126" s="17"/>
    </row>
    <row r="127" spans="1:5" x14ac:dyDescent="0.3">
      <c r="A127" s="14"/>
      <c r="B127" s="20" t="s">
        <v>45</v>
      </c>
      <c r="C127" s="17">
        <v>118.6</v>
      </c>
      <c r="D127" s="17"/>
    </row>
    <row r="128" spans="1:5" hidden="1" x14ac:dyDescent="0.3">
      <c r="A128" s="14"/>
      <c r="B128" s="20"/>
      <c r="C128" s="17"/>
      <c r="D128" s="17"/>
    </row>
    <row r="129" spans="1:4" hidden="1" x14ac:dyDescent="0.3">
      <c r="A129" s="14"/>
      <c r="B129" s="20"/>
      <c r="C129" s="17"/>
      <c r="D129" s="17"/>
    </row>
    <row r="130" spans="1:4" hidden="1" x14ac:dyDescent="0.3">
      <c r="A130" s="14"/>
      <c r="B130" s="19"/>
      <c r="C130" s="17"/>
      <c r="D130" s="17"/>
    </row>
    <row r="131" spans="1:4" hidden="1" x14ac:dyDescent="0.3">
      <c r="A131" s="14"/>
      <c r="B131" s="19"/>
      <c r="C131" s="17"/>
      <c r="D131" s="17"/>
    </row>
    <row r="132" spans="1:4" hidden="1" x14ac:dyDescent="0.3">
      <c r="A132" s="14"/>
      <c r="B132" s="19"/>
      <c r="C132" s="17"/>
      <c r="D132" s="17"/>
    </row>
    <row r="133" spans="1:4" ht="20.100000000000001" hidden="1" customHeight="1" outlineLevel="1" x14ac:dyDescent="0.3">
      <c r="B133" s="30"/>
      <c r="D133" s="3" t="b">
        <f>D67=D68</f>
        <v>1</v>
      </c>
    </row>
    <row r="134" spans="1:4" hidden="1" collapsed="1" x14ac:dyDescent="0.3">
      <c r="B134" s="30"/>
    </row>
  </sheetData>
  <sheetProtection sheet="1" objects="1" scenarios="1"/>
  <mergeCells count="31">
    <mergeCell ref="B121:C121"/>
    <mergeCell ref="B115:C115"/>
    <mergeCell ref="B116:C116"/>
    <mergeCell ref="B117:C117"/>
    <mergeCell ref="B118:C118"/>
    <mergeCell ref="B119:C119"/>
    <mergeCell ref="B120:C120"/>
    <mergeCell ref="B79:C79"/>
    <mergeCell ref="B104:C104"/>
    <mergeCell ref="B105:C105"/>
    <mergeCell ref="B112:C112"/>
    <mergeCell ref="B113:C113"/>
    <mergeCell ref="B114:C114"/>
    <mergeCell ref="B51:C51"/>
    <mergeCell ref="B67:C67"/>
    <mergeCell ref="B69:C69"/>
    <mergeCell ref="B70:C70"/>
    <mergeCell ref="B71:C71"/>
    <mergeCell ref="B78:C78"/>
    <mergeCell ref="B15:C15"/>
    <mergeCell ref="B16:C16"/>
    <mergeCell ref="B29:C29"/>
    <mergeCell ref="B30:C30"/>
    <mergeCell ref="B37:C37"/>
    <mergeCell ref="B44:C44"/>
    <mergeCell ref="A1:D1"/>
    <mergeCell ref="A2:D2"/>
    <mergeCell ref="B4:C4"/>
    <mergeCell ref="B6:C6"/>
    <mergeCell ref="B7:C7"/>
    <mergeCell ref="B14:C14"/>
  </mergeCells>
  <pageMargins left="0.7" right="0.7" top="0.75" bottom="0.75" header="0.3" footer="0.3"/>
  <pageSetup paperSize="9" scale="66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ПД ЗОВ Прикордонник</vt:lpstr>
      <vt:lpstr>КЕКВ заг.ф. 2210 і 2240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Пузанова</dc:creator>
  <cp:lastModifiedBy>Пузанова</cp:lastModifiedBy>
  <dcterms:created xsi:type="dcterms:W3CDTF">2025-02-03T10:16:14Z</dcterms:created>
  <dcterms:modified xsi:type="dcterms:W3CDTF">2025-02-03T10:16:15Z</dcterms:modified>
</cp:coreProperties>
</file>