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B2786AE4-E0BA-43CC-8F75-AAAD666652F5}" xr6:coauthVersionLast="36" xr6:coauthVersionMax="36" xr10:uidLastSave="{00000000-0000-0000-0000-000000000000}"/>
  <bookViews>
    <workbookView xWindow="0" yWindow="0" windowWidth="28800" windowHeight="12225" xr2:uid="{3EFAAF7B-D67F-4BCA-A7D3-116EEF45245A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J25" i="3" s="1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I23" i="3"/>
  <c r="F23" i="3" s="1"/>
  <c r="H23" i="3"/>
  <c r="E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K15" i="3"/>
  <c r="H15" i="3" s="1"/>
  <c r="J15" i="3" s="1"/>
  <c r="I15" i="3"/>
  <c r="F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C109" i="2"/>
  <c r="C108" i="2"/>
  <c r="C107" i="2"/>
  <c r="E107" i="2" s="1"/>
  <c r="C92" i="2"/>
  <c r="E92" i="2" s="1"/>
  <c r="C81" i="2"/>
  <c r="E81" i="2" s="1"/>
  <c r="C73" i="2"/>
  <c r="E73" i="2" s="1"/>
  <c r="D68" i="2"/>
  <c r="D123" i="2" s="1"/>
  <c r="C51" i="2"/>
  <c r="E51" i="2" s="1"/>
  <c r="C45" i="2"/>
  <c r="E45" i="2" s="1"/>
  <c r="C38" i="2"/>
  <c r="E38" i="2" s="1"/>
  <c r="C18" i="2"/>
  <c r="E18" i="2" s="1"/>
  <c r="C8" i="2"/>
  <c r="E8" i="2" s="1"/>
  <c r="D4" i="2"/>
  <c r="D64" i="2" s="1"/>
  <c r="E69" i="2" l="1"/>
  <c r="E4" i="2"/>
  <c r="E5" i="2"/>
  <c r="M15" i="3"/>
  <c r="E16" i="3"/>
  <c r="G16" i="3" s="1"/>
  <c r="E18" i="3"/>
  <c r="J22" i="3"/>
  <c r="H27" i="3"/>
  <c r="J11" i="3"/>
  <c r="J13" i="3"/>
  <c r="G24" i="3"/>
  <c r="G22" i="3"/>
  <c r="G26" i="3"/>
  <c r="G18" i="3"/>
  <c r="J19" i="3"/>
  <c r="E9" i="3"/>
  <c r="G9" i="3" s="1"/>
  <c r="J9" i="3"/>
  <c r="V27" i="3"/>
  <c r="AH27" i="3"/>
  <c r="E11" i="3"/>
  <c r="G11" i="3" s="1"/>
  <c r="E13" i="3"/>
  <c r="G13" i="3" s="1"/>
  <c r="E15" i="3"/>
  <c r="G15" i="3" s="1"/>
  <c r="M27" i="3"/>
  <c r="Y27" i="3"/>
  <c r="G17" i="3"/>
  <c r="E20" i="3"/>
  <c r="G20" i="3" s="1"/>
  <c r="J17" i="3"/>
  <c r="E19" i="3"/>
  <c r="G19" i="3" s="1"/>
  <c r="J24" i="3"/>
  <c r="J23" i="3"/>
  <c r="J26" i="3"/>
  <c r="F27" i="3"/>
  <c r="P27" i="3"/>
  <c r="AB27" i="3"/>
  <c r="J10" i="3"/>
  <c r="E10" i="3"/>
  <c r="J12" i="3"/>
  <c r="E12" i="3"/>
  <c r="G12" i="3" s="1"/>
  <c r="J14" i="3"/>
  <c r="E14" i="3"/>
  <c r="G14" i="3" s="1"/>
  <c r="G21" i="3"/>
  <c r="I27" i="3"/>
  <c r="S27" i="3"/>
  <c r="AE27" i="3"/>
  <c r="J21" i="3"/>
  <c r="G23" i="3"/>
  <c r="G25" i="3"/>
  <c r="K27" i="3"/>
  <c r="J27" i="3" l="1"/>
  <c r="G10" i="3"/>
  <c r="G27" i="3" s="1"/>
  <c r="E27" i="3"/>
</calcChain>
</file>

<file path=xl/sharedStrings.xml><?xml version="1.0" encoding="utf-8"?>
<sst xmlns="http://schemas.openxmlformats.org/spreadsheetml/2006/main" count="110" uniqueCount="79">
  <si>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</si>
  <si>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</si>
  <si>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</si>
  <si>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</si>
  <si>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</si>
  <si>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</si>
  <si>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</si>
  <si>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 xml:space="preserve">Медикаменти </t>
  </si>
  <si>
    <t>Господарчі товари</t>
  </si>
  <si>
    <t>для вентиляційної системи укриття / 02.2023</t>
  </si>
  <si>
    <t>електротовари / 03.2023</t>
  </si>
  <si>
    <t xml:space="preserve">Миючі засоби   </t>
  </si>
  <si>
    <t>Меблі</t>
  </si>
  <si>
    <t>Бензин</t>
  </si>
  <si>
    <t>Запчастини</t>
  </si>
  <si>
    <t>Ін.матеріали</t>
  </si>
  <si>
    <t>бактерицидний опромінювач та рециркулятор в укриття / 03.2023</t>
  </si>
  <si>
    <t>гігрометр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</si>
  <si>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</si>
  <si>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</si>
  <si>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</si>
  <si>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</si>
  <si>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</si>
  <si>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</si>
  <si>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</si>
  <si>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</si>
  <si>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</si>
  <si>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</si>
  <si>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</si>
  <si>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</si>
  <si>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</si>
  <si>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</si>
  <si>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</si>
  <si>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</si>
  <si>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</si>
  <si>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</si>
  <si>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</si>
  <si>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02,03.2023</t>
  </si>
  <si>
    <t>запр.картр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</si>
  <si>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</si>
  <si>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</si>
  <si>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</si>
  <si>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підключення до інтернету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</si>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</sst>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44C57FB5-BC35-42F3-A0C0-A3BAB9A86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9638-E268-413D-929A-C82E6E5AF095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>
        <v>45016</v>
      </c>
      <c r="M5" s="43"/>
      <c r="N5" s="43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6" t="s">
        <v>45</v>
      </c>
      <c r="B6" s="47" t="s">
        <v>46</v>
      </c>
      <c r="C6" s="48" t="s">
        <v>47</v>
      </c>
      <c r="D6" s="49"/>
      <c r="E6" s="50" t="s">
        <v>48</v>
      </c>
      <c r="F6" s="51"/>
      <c r="G6" s="52"/>
      <c r="H6" s="53" t="s">
        <v>49</v>
      </c>
      <c r="I6" s="54"/>
      <c r="J6" s="55"/>
      <c r="K6" s="56" t="s">
        <v>50</v>
      </c>
      <c r="L6" s="57"/>
      <c r="M6" s="58"/>
      <c r="N6" s="56" t="s">
        <v>51</v>
      </c>
      <c r="O6" s="57"/>
      <c r="P6" s="58"/>
      <c r="Q6" s="56" t="s">
        <v>52</v>
      </c>
      <c r="R6" s="57"/>
      <c r="S6" s="58"/>
      <c r="T6" s="59" t="s">
        <v>53</v>
      </c>
      <c r="U6" s="60"/>
      <c r="V6" s="55"/>
      <c r="W6" s="60" t="s">
        <v>54</v>
      </c>
      <c r="X6" s="60"/>
      <c r="Y6" s="61"/>
      <c r="Z6" s="59" t="s">
        <v>55</v>
      </c>
      <c r="AA6" s="60"/>
      <c r="AB6" s="55"/>
      <c r="AC6" s="62" t="s">
        <v>56</v>
      </c>
      <c r="AD6" s="63"/>
      <c r="AE6" s="64"/>
      <c r="AF6" s="59" t="s">
        <v>57</v>
      </c>
      <c r="AG6" s="60"/>
      <c r="AH6" s="55"/>
    </row>
    <row r="7" spans="1:38" s="39" customFormat="1" ht="54" customHeight="1" thickBot="1" x14ac:dyDescent="0.3">
      <c r="A7" s="65"/>
      <c r="B7" s="66"/>
      <c r="C7" s="67"/>
      <c r="D7" s="68"/>
      <c r="E7" s="69" t="s">
        <v>58</v>
      </c>
      <c r="F7" s="70" t="s">
        <v>59</v>
      </c>
      <c r="G7" s="71" t="s">
        <v>60</v>
      </c>
      <c r="H7" s="69" t="s">
        <v>58</v>
      </c>
      <c r="I7" s="70" t="s">
        <v>59</v>
      </c>
      <c r="J7" s="71" t="s">
        <v>60</v>
      </c>
      <c r="K7" s="69" t="s">
        <v>58</v>
      </c>
      <c r="L7" s="70" t="s">
        <v>59</v>
      </c>
      <c r="M7" s="71" t="s">
        <v>60</v>
      </c>
      <c r="N7" s="69" t="s">
        <v>58</v>
      </c>
      <c r="O7" s="70" t="s">
        <v>59</v>
      </c>
      <c r="P7" s="71" t="s">
        <v>60</v>
      </c>
      <c r="Q7" s="69" t="s">
        <v>58</v>
      </c>
      <c r="R7" s="70" t="s">
        <v>59</v>
      </c>
      <c r="S7" s="71" t="s">
        <v>60</v>
      </c>
      <c r="T7" s="69" t="s">
        <v>58</v>
      </c>
      <c r="U7" s="70" t="s">
        <v>59</v>
      </c>
      <c r="V7" s="71" t="s">
        <v>60</v>
      </c>
      <c r="W7" s="69" t="s">
        <v>58</v>
      </c>
      <c r="X7" s="70" t="s">
        <v>59</v>
      </c>
      <c r="Y7" s="71" t="s">
        <v>60</v>
      </c>
      <c r="Z7" s="69" t="s">
        <v>58</v>
      </c>
      <c r="AA7" s="70" t="s">
        <v>59</v>
      </c>
      <c r="AB7" s="71" t="s">
        <v>60</v>
      </c>
      <c r="AC7" s="69" t="s">
        <v>58</v>
      </c>
      <c r="AD7" s="70" t="s">
        <v>59</v>
      </c>
      <c r="AE7" s="71" t="s">
        <v>60</v>
      </c>
      <c r="AF7" s="69" t="s">
        <v>58</v>
      </c>
      <c r="AG7" s="70" t="s">
        <v>59</v>
      </c>
      <c r="AH7" s="71" t="s">
        <v>60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78</v>
      </c>
      <c r="B9" s="114">
        <v>2111</v>
      </c>
      <c r="C9" s="115" t="s">
        <v>61</v>
      </c>
      <c r="D9" s="116"/>
      <c r="E9" s="84">
        <f>H9+T9+W9+Z9+AC9++AF9</f>
        <v>5907160</v>
      </c>
      <c r="F9" s="85">
        <f>I9+U9+X9+AA9+AD9++AG9</f>
        <v>1452508.78</v>
      </c>
      <c r="G9" s="117">
        <f>E9-F9</f>
        <v>4454651.22</v>
      </c>
      <c r="H9" s="84">
        <f>K9+N9+Q9</f>
        <v>5862960</v>
      </c>
      <c r="I9" s="85">
        <f>L9+O9+R9</f>
        <v>1441452.28</v>
      </c>
      <c r="J9" s="86">
        <f>H9-I9</f>
        <v>4421507.72</v>
      </c>
      <c r="K9" s="87">
        <v>5825200</v>
      </c>
      <c r="L9" s="88">
        <v>1432127.91</v>
      </c>
      <c r="M9" s="89">
        <f>K9-L9</f>
        <v>4393072.09</v>
      </c>
      <c r="N9" s="87">
        <v>37760</v>
      </c>
      <c r="O9" s="88">
        <v>9324.369999999999</v>
      </c>
      <c r="P9" s="89">
        <f>N9-O9</f>
        <v>28435.63</v>
      </c>
      <c r="Q9" s="87">
        <v>0</v>
      </c>
      <c r="R9" s="88">
        <v>0</v>
      </c>
      <c r="S9" s="89">
        <f>Q9-R9</f>
        <v>0</v>
      </c>
      <c r="T9" s="87">
        <v>44200</v>
      </c>
      <c r="U9" s="88">
        <v>11056.5</v>
      </c>
      <c r="V9" s="89">
        <f>T9-U9</f>
        <v>33143.5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62</v>
      </c>
      <c r="D10" s="100"/>
      <c r="E10" s="92">
        <f t="shared" ref="E10:F26" si="1">H10+T10+W10+Z10+AC10++AF10</f>
        <v>1299542</v>
      </c>
      <c r="F10" s="93">
        <f t="shared" si="1"/>
        <v>329275.29000000004</v>
      </c>
      <c r="G10" s="118">
        <f>E10-F10</f>
        <v>970266.71</v>
      </c>
      <c r="H10" s="92">
        <f>K10+N10+Q10</f>
        <v>1289817</v>
      </c>
      <c r="I10" s="93">
        <f>L10+O10+R10</f>
        <v>320854.26</v>
      </c>
      <c r="J10" s="95">
        <f>H10-I10</f>
        <v>968962.74</v>
      </c>
      <c r="K10" s="96">
        <v>1281510</v>
      </c>
      <c r="L10" s="97">
        <v>318802.88</v>
      </c>
      <c r="M10" s="98">
        <f>K10-L10</f>
        <v>962707.12</v>
      </c>
      <c r="N10" s="96">
        <v>8307</v>
      </c>
      <c r="O10" s="97">
        <v>2051.38</v>
      </c>
      <c r="P10" s="98">
        <f>N10-O10</f>
        <v>6255.62</v>
      </c>
      <c r="Q10" s="96">
        <v>0</v>
      </c>
      <c r="R10" s="97">
        <v>0</v>
      </c>
      <c r="S10" s="98">
        <f>Q10-R10</f>
        <v>0</v>
      </c>
      <c r="T10" s="96">
        <v>9725</v>
      </c>
      <c r="U10" s="97">
        <v>8421.0300000000007</v>
      </c>
      <c r="V10" s="98">
        <f>T10-U10</f>
        <v>1303.9699999999993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160499</v>
      </c>
      <c r="F11" s="93">
        <f t="shared" si="1"/>
        <v>33801.760000000002</v>
      </c>
      <c r="G11" s="118">
        <f t="shared" ref="G11:G25" si="2">E11-F11</f>
        <v>126697.23999999999</v>
      </c>
      <c r="H11" s="92">
        <f t="shared" ref="H11:I26" si="3">K11+N11+Q11</f>
        <v>127900</v>
      </c>
      <c r="I11" s="93">
        <f t="shared" si="3"/>
        <v>19451.760000000002</v>
      </c>
      <c r="J11" s="95">
        <f t="shared" ref="J11:J25" si="4">H11-I11</f>
        <v>108448.23999999999</v>
      </c>
      <c r="K11" s="96">
        <v>127900</v>
      </c>
      <c r="L11" s="97">
        <v>19451.760000000002</v>
      </c>
      <c r="M11" s="98">
        <f t="shared" ref="M11:M25" si="5">K11-L11</f>
        <v>108448.23999999999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18249</v>
      </c>
      <c r="U11" s="97">
        <v>0</v>
      </c>
      <c r="V11" s="98">
        <f t="shared" ref="V11:V25" si="8">T11-U11</f>
        <v>18249</v>
      </c>
      <c r="W11" s="96">
        <v>14350</v>
      </c>
      <c r="X11" s="97">
        <v>14350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63</v>
      </c>
      <c r="D12" s="100"/>
      <c r="E12" s="92">
        <f t="shared" si="1"/>
        <v>2680</v>
      </c>
      <c r="F12" s="93">
        <f t="shared" si="1"/>
        <v>0</v>
      </c>
      <c r="G12" s="94">
        <f t="shared" si="2"/>
        <v>2680</v>
      </c>
      <c r="H12" s="92">
        <f>K12+N12+Q12</f>
        <v>2680</v>
      </c>
      <c r="I12" s="93">
        <f t="shared" si="3"/>
        <v>0</v>
      </c>
      <c r="J12" s="95">
        <f t="shared" si="4"/>
        <v>2680</v>
      </c>
      <c r="K12" s="96">
        <v>2680</v>
      </c>
      <c r="L12" s="97">
        <v>0</v>
      </c>
      <c r="M12" s="98">
        <f t="shared" si="5"/>
        <v>2680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64</v>
      </c>
      <c r="D13" s="100"/>
      <c r="E13" s="92">
        <f t="shared" si="1"/>
        <v>1048520</v>
      </c>
      <c r="F13" s="93">
        <f t="shared" si="1"/>
        <v>464357.08</v>
      </c>
      <c r="G13" s="118">
        <f t="shared" si="2"/>
        <v>584162.91999999993</v>
      </c>
      <c r="H13" s="92">
        <f t="shared" si="3"/>
        <v>548520</v>
      </c>
      <c r="I13" s="93">
        <f t="shared" si="3"/>
        <v>237283.99000000002</v>
      </c>
      <c r="J13" s="95">
        <f t="shared" si="4"/>
        <v>311236.01</v>
      </c>
      <c r="K13" s="96">
        <v>548520</v>
      </c>
      <c r="L13" s="97">
        <v>237283.99000000002</v>
      </c>
      <c r="M13" s="98">
        <f t="shared" si="5"/>
        <v>311236.01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500000</v>
      </c>
      <c r="U13" s="97">
        <v>227073.09</v>
      </c>
      <c r="V13" s="98">
        <f t="shared" si="8"/>
        <v>272926.91000000003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19</v>
      </c>
      <c r="D14" s="100"/>
      <c r="E14" s="92">
        <f t="shared" si="1"/>
        <v>312840</v>
      </c>
      <c r="F14" s="93">
        <f t="shared" si="1"/>
        <v>27796.33</v>
      </c>
      <c r="G14" s="118">
        <f t="shared" si="2"/>
        <v>285043.67</v>
      </c>
      <c r="H14" s="92">
        <f t="shared" si="3"/>
        <v>312840</v>
      </c>
      <c r="I14" s="93">
        <f t="shared" si="3"/>
        <v>27796.33</v>
      </c>
      <c r="J14" s="95">
        <f t="shared" si="4"/>
        <v>285043.67</v>
      </c>
      <c r="K14" s="96">
        <v>312840</v>
      </c>
      <c r="L14" s="97">
        <v>27796.33</v>
      </c>
      <c r="M14" s="98">
        <f t="shared" si="5"/>
        <v>285043.67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65</v>
      </c>
      <c r="D15" s="100"/>
      <c r="E15" s="92">
        <f t="shared" si="1"/>
        <v>6220</v>
      </c>
      <c r="F15" s="93">
        <f t="shared" si="1"/>
        <v>6185.8</v>
      </c>
      <c r="G15" s="118">
        <f t="shared" si="2"/>
        <v>34.199999999999818</v>
      </c>
      <c r="H15" s="92">
        <f t="shared" si="3"/>
        <v>6220</v>
      </c>
      <c r="I15" s="93">
        <f t="shared" si="3"/>
        <v>6185.8</v>
      </c>
      <c r="J15" s="95">
        <f t="shared" si="4"/>
        <v>34.199999999999818</v>
      </c>
      <c r="K15" s="96">
        <f>5770+450</f>
        <v>6220</v>
      </c>
      <c r="L15" s="97">
        <v>6185.8</v>
      </c>
      <c r="M15" s="98">
        <f t="shared" si="5"/>
        <v>34.199999999999818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66</v>
      </c>
      <c r="D16" s="100"/>
      <c r="E16" s="92">
        <f t="shared" si="1"/>
        <v>1050500</v>
      </c>
      <c r="F16" s="93">
        <f t="shared" si="1"/>
        <v>833055.62000000011</v>
      </c>
      <c r="G16" s="118">
        <f t="shared" si="2"/>
        <v>217444.37999999989</v>
      </c>
      <c r="H16" s="92">
        <f t="shared" si="3"/>
        <v>1050500</v>
      </c>
      <c r="I16" s="93">
        <f t="shared" si="3"/>
        <v>833055.62000000011</v>
      </c>
      <c r="J16" s="95">
        <f t="shared" si="4"/>
        <v>217444.37999999989</v>
      </c>
      <c r="K16" s="96">
        <v>1050500</v>
      </c>
      <c r="L16" s="97">
        <v>833055.62000000011</v>
      </c>
      <c r="M16" s="98">
        <f t="shared" si="5"/>
        <v>217444.37999999989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67</v>
      </c>
      <c r="D17" s="100"/>
      <c r="E17" s="92">
        <f t="shared" si="1"/>
        <v>57100</v>
      </c>
      <c r="F17" s="93">
        <f t="shared" si="1"/>
        <v>9019.5600000000013</v>
      </c>
      <c r="G17" s="118">
        <f t="shared" si="2"/>
        <v>48080.44</v>
      </c>
      <c r="H17" s="92">
        <f t="shared" si="3"/>
        <v>57100</v>
      </c>
      <c r="I17" s="93">
        <f t="shared" si="3"/>
        <v>9019.5600000000013</v>
      </c>
      <c r="J17" s="95">
        <f t="shared" si="4"/>
        <v>48080.44</v>
      </c>
      <c r="K17" s="96">
        <v>57100</v>
      </c>
      <c r="L17" s="97">
        <v>9019.5600000000013</v>
      </c>
      <c r="M17" s="98">
        <f t="shared" si="5"/>
        <v>48080.44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68</v>
      </c>
      <c r="D18" s="100"/>
      <c r="E18" s="92">
        <f t="shared" si="1"/>
        <v>379100</v>
      </c>
      <c r="F18" s="93">
        <f t="shared" si="1"/>
        <v>44930.34</v>
      </c>
      <c r="G18" s="118">
        <f t="shared" si="2"/>
        <v>334169.66000000003</v>
      </c>
      <c r="H18" s="92">
        <f t="shared" si="3"/>
        <v>379100</v>
      </c>
      <c r="I18" s="93">
        <f t="shared" si="3"/>
        <v>44930.34</v>
      </c>
      <c r="J18" s="95">
        <f t="shared" si="4"/>
        <v>334169.66000000003</v>
      </c>
      <c r="K18" s="96">
        <v>379100</v>
      </c>
      <c r="L18" s="97">
        <v>44930.34</v>
      </c>
      <c r="M18" s="98">
        <f t="shared" si="5"/>
        <v>334169.66000000003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69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70</v>
      </c>
      <c r="D20" s="100"/>
      <c r="E20" s="92">
        <f t="shared" si="1"/>
        <v>10850</v>
      </c>
      <c r="F20" s="93">
        <f t="shared" si="1"/>
        <v>1743</v>
      </c>
      <c r="G20" s="118">
        <f t="shared" si="2"/>
        <v>9107</v>
      </c>
      <c r="H20" s="92">
        <f t="shared" si="3"/>
        <v>10850</v>
      </c>
      <c r="I20" s="93">
        <f t="shared" si="3"/>
        <v>1743</v>
      </c>
      <c r="J20" s="95">
        <f t="shared" si="4"/>
        <v>9107</v>
      </c>
      <c r="K20" s="96">
        <v>10850</v>
      </c>
      <c r="L20" s="97">
        <v>1743</v>
      </c>
      <c r="M20" s="98">
        <f t="shared" si="5"/>
        <v>9107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71</v>
      </c>
      <c r="D21" s="119"/>
      <c r="E21" s="92">
        <f t="shared" si="1"/>
        <v>2500</v>
      </c>
      <c r="F21" s="93">
        <f t="shared" si="1"/>
        <v>0</v>
      </c>
      <c r="G21" s="118">
        <f t="shared" si="2"/>
        <v>2500</v>
      </c>
      <c r="H21" s="92">
        <f t="shared" si="3"/>
        <v>2500</v>
      </c>
      <c r="I21" s="93">
        <f t="shared" si="3"/>
        <v>0</v>
      </c>
      <c r="J21" s="95">
        <f t="shared" si="4"/>
        <v>2500</v>
      </c>
      <c r="K21" s="96">
        <v>2500</v>
      </c>
      <c r="L21" s="97">
        <v>0</v>
      </c>
      <c r="M21" s="98">
        <f t="shared" si="5"/>
        <v>2500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72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73</v>
      </c>
      <c r="D23" s="100"/>
      <c r="E23" s="92">
        <f t="shared" si="1"/>
        <v>110</v>
      </c>
      <c r="F23" s="93">
        <f t="shared" si="1"/>
        <v>0</v>
      </c>
      <c r="G23" s="118">
        <f t="shared" si="2"/>
        <v>110</v>
      </c>
      <c r="H23" s="92">
        <f t="shared" si="3"/>
        <v>110</v>
      </c>
      <c r="I23" s="93">
        <f t="shared" si="3"/>
        <v>0</v>
      </c>
      <c r="J23" s="95">
        <f t="shared" si="4"/>
        <v>110</v>
      </c>
      <c r="K23" s="96">
        <v>110</v>
      </c>
      <c r="L23" s="97">
        <v>0</v>
      </c>
      <c r="M23" s="98">
        <f t="shared" si="5"/>
        <v>110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74</v>
      </c>
      <c r="D24" s="100"/>
      <c r="E24" s="92">
        <f t="shared" si="1"/>
        <v>40000</v>
      </c>
      <c r="F24" s="93">
        <f t="shared" si="1"/>
        <v>0</v>
      </c>
      <c r="G24" s="118">
        <f t="shared" si="2"/>
        <v>40000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0</v>
      </c>
      <c r="X24" s="97">
        <v>0</v>
      </c>
      <c r="Y24" s="98">
        <f t="shared" si="9"/>
        <v>0</v>
      </c>
      <c r="Z24" s="96">
        <v>40000</v>
      </c>
      <c r="AA24" s="97">
        <v>0</v>
      </c>
      <c r="AB24" s="98">
        <f t="shared" si="0"/>
        <v>40000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75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76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77</v>
      </c>
      <c r="B27" s="108"/>
      <c r="C27" s="108"/>
      <c r="D27" s="124"/>
      <c r="E27" s="113">
        <f t="shared" ref="E27:U27" si="12">SUM(E9:E26)</f>
        <v>10277621</v>
      </c>
      <c r="F27" s="111">
        <f t="shared" si="12"/>
        <v>3202673.56</v>
      </c>
      <c r="G27" s="109">
        <f t="shared" si="12"/>
        <v>7074947.4400000004</v>
      </c>
      <c r="H27" s="113">
        <f t="shared" si="12"/>
        <v>9651097</v>
      </c>
      <c r="I27" s="111">
        <f t="shared" si="12"/>
        <v>2941772.94</v>
      </c>
      <c r="J27" s="109">
        <f t="shared" si="12"/>
        <v>6709324.0600000005</v>
      </c>
      <c r="K27" s="113">
        <f t="shared" ref="K27:P27" si="13">SUM(K9:K26)</f>
        <v>9605030</v>
      </c>
      <c r="L27" s="111">
        <f t="shared" si="13"/>
        <v>2930397.19</v>
      </c>
      <c r="M27" s="112">
        <f t="shared" si="13"/>
        <v>6674632.8100000005</v>
      </c>
      <c r="N27" s="113">
        <f t="shared" si="13"/>
        <v>46067</v>
      </c>
      <c r="O27" s="111">
        <f t="shared" si="13"/>
        <v>11375.75</v>
      </c>
      <c r="P27" s="112">
        <f t="shared" si="13"/>
        <v>34691.25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572174</v>
      </c>
      <c r="U27" s="111">
        <f t="shared" si="12"/>
        <v>246550.62</v>
      </c>
      <c r="V27" s="112">
        <f>SUM(V9:V25)</f>
        <v>325623.38</v>
      </c>
      <c r="W27" s="110">
        <f>SUM(W9:W26)</f>
        <v>14350</v>
      </c>
      <c r="X27" s="111">
        <f>SUM(X9:X26)</f>
        <v>14350</v>
      </c>
      <c r="Y27" s="112">
        <f>SUM(Y9:Y25)</f>
        <v>0</v>
      </c>
      <c r="Z27" s="113">
        <f>SUM(Z9:Z26)</f>
        <v>40000</v>
      </c>
      <c r="AA27" s="111">
        <f>SUM(AA9:AA26)</f>
        <v>0</v>
      </c>
      <c r="AB27" s="112">
        <f>SUM(AB9:AB25)</f>
        <v>40000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D84F-96A1-489B-AC21-5853CDF06DE9}">
  <sheetPr codeName="Лист7">
    <pageSetUpPr fitToPage="1"/>
  </sheetPr>
  <dimension ref="A1:O124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19451.760000000002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19451.760000000002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8780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8780</v>
      </c>
      <c r="D18" s="17"/>
      <c r="E18" s="18">
        <f>D17-C18</f>
        <v>0</v>
      </c>
    </row>
    <row r="19" spans="1:15" collapsed="1" x14ac:dyDescent="0.3">
      <c r="A19" s="11">
        <v>504</v>
      </c>
      <c r="B19" s="19" t="s">
        <v>9</v>
      </c>
      <c r="C19" s="17">
        <v>5605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10</v>
      </c>
      <c r="C20" s="17">
        <v>3175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22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11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12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13</v>
      </c>
      <c r="C43" s="12"/>
      <c r="D43" s="13">
        <v>2320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14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15</v>
      </c>
      <c r="C50" s="12"/>
      <c r="D50" s="13">
        <v>7871.76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7871.76</v>
      </c>
      <c r="D51" s="17"/>
      <c r="E51" s="18">
        <f>D50-C51</f>
        <v>0</v>
      </c>
    </row>
    <row r="52" spans="1:15" collapsed="1" x14ac:dyDescent="0.3">
      <c r="A52" s="11">
        <v>902</v>
      </c>
      <c r="B52" s="20" t="s">
        <v>16</v>
      </c>
      <c r="C52" s="17">
        <v>7450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903</v>
      </c>
      <c r="B53" s="20" t="s">
        <v>17</v>
      </c>
      <c r="C53" s="17">
        <v>421.76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18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18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18</v>
      </c>
    </row>
    <row r="68" spans="1:15" ht="39.75" customHeight="1" x14ac:dyDescent="0.3">
      <c r="A68" s="4">
        <v>2240</v>
      </c>
      <c r="B68" s="5" t="s">
        <v>19</v>
      </c>
      <c r="C68" s="5"/>
      <c r="D68" s="6">
        <f>SUM(D70:D106)</f>
        <v>27796.33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23.25" hidden="1" customHeight="1" outlineLevel="1" x14ac:dyDescent="0.3">
      <c r="A69" s="25">
        <v>2240</v>
      </c>
      <c r="B69" s="25"/>
      <c r="C69" s="10"/>
      <c r="D69" s="10">
        <f>ЗДО4!I14</f>
        <v>27796.33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20</v>
      </c>
      <c r="C70" s="12"/>
      <c r="D70" s="13">
        <v>20470</v>
      </c>
    </row>
    <row r="71" spans="1:15" hidden="1" x14ac:dyDescent="0.3">
      <c r="A71" s="14">
        <v>2240.1999999999998</v>
      </c>
      <c r="B71" s="26" t="s">
        <v>21</v>
      </c>
      <c r="C71" s="27"/>
      <c r="D71" s="13"/>
    </row>
    <row r="72" spans="1:15" hidden="1" x14ac:dyDescent="0.3">
      <c r="A72" s="14">
        <v>2240.3000000000002</v>
      </c>
      <c r="B72" s="26" t="s">
        <v>22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23</v>
      </c>
      <c r="C79" s="27"/>
      <c r="D79" s="13"/>
    </row>
    <row r="80" spans="1:15" hidden="1" x14ac:dyDescent="0.3">
      <c r="A80" s="14">
        <v>2240.5</v>
      </c>
      <c r="B80" s="26" t="s">
        <v>24</v>
      </c>
      <c r="C80" s="27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9.5" hidden="1" customHeight="1" collapsed="1" x14ac:dyDescent="0.3">
      <c r="A82" s="14"/>
      <c r="B82" s="19"/>
      <c r="C82" s="17"/>
      <c r="D82" s="17"/>
    </row>
    <row r="83" spans="1:15" ht="19.5" hidden="1" customHeight="1" x14ac:dyDescent="0.3">
      <c r="A83" s="14"/>
      <c r="B83" s="19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25</v>
      </c>
      <c r="C90" s="27"/>
      <c r="D90" s="13"/>
    </row>
    <row r="91" spans="1:15" hidden="1" x14ac:dyDescent="0.3">
      <c r="A91" s="14">
        <v>2240.6999999999998</v>
      </c>
      <c r="B91" s="26" t="s">
        <v>26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27</v>
      </c>
      <c r="C97" s="27"/>
      <c r="D97" s="13"/>
    </row>
    <row r="98" spans="1:5" hidden="1" x14ac:dyDescent="0.3">
      <c r="A98" s="14">
        <v>2240.9</v>
      </c>
      <c r="B98" s="26" t="s">
        <v>28</v>
      </c>
      <c r="C98" s="27"/>
      <c r="D98" s="13"/>
    </row>
    <row r="99" spans="1:5" hidden="1" x14ac:dyDescent="0.3">
      <c r="A99" s="14">
        <v>2241.1</v>
      </c>
      <c r="B99" s="26" t="s">
        <v>29</v>
      </c>
      <c r="C99" s="27"/>
      <c r="D99" s="13"/>
    </row>
    <row r="100" spans="1:5" hidden="1" x14ac:dyDescent="0.3">
      <c r="A100" s="14">
        <v>2241.1999999999998</v>
      </c>
      <c r="B100" s="26" t="s">
        <v>30</v>
      </c>
      <c r="C100" s="27"/>
      <c r="D100" s="13"/>
    </row>
    <row r="101" spans="1:5" x14ac:dyDescent="0.3">
      <c r="A101" s="14">
        <v>2241.3000000000002</v>
      </c>
      <c r="B101" s="26" t="s">
        <v>31</v>
      </c>
      <c r="C101" s="27"/>
      <c r="D101" s="13">
        <v>1082</v>
      </c>
    </row>
    <row r="102" spans="1:5" ht="15.75" hidden="1" customHeight="1" x14ac:dyDescent="0.3">
      <c r="A102" s="14">
        <v>2241.4</v>
      </c>
      <c r="B102" s="26" t="s">
        <v>32</v>
      </c>
      <c r="C102" s="27"/>
      <c r="D102" s="13"/>
    </row>
    <row r="103" spans="1:5" hidden="1" x14ac:dyDescent="0.3">
      <c r="A103" s="14">
        <v>2241.5</v>
      </c>
      <c r="B103" s="26" t="s">
        <v>33</v>
      </c>
      <c r="C103" s="27"/>
      <c r="D103" s="13"/>
    </row>
    <row r="104" spans="1:5" ht="38.25" hidden="1" customHeight="1" x14ac:dyDescent="0.3">
      <c r="A104" s="14">
        <v>2241.6</v>
      </c>
      <c r="B104" s="28" t="s">
        <v>34</v>
      </c>
      <c r="C104" s="27"/>
      <c r="D104" s="13"/>
    </row>
    <row r="105" spans="1:5" hidden="1" x14ac:dyDescent="0.3">
      <c r="A105" s="14">
        <v>2241.6999999999998</v>
      </c>
      <c r="B105" s="26" t="s">
        <v>35</v>
      </c>
      <c r="C105" s="27"/>
      <c r="D105" s="13"/>
    </row>
    <row r="106" spans="1:5" x14ac:dyDescent="0.3">
      <c r="A106" s="14">
        <v>2241.9</v>
      </c>
      <c r="B106" s="26" t="s">
        <v>36</v>
      </c>
      <c r="C106" s="27"/>
      <c r="D106" s="13">
        <v>6244.33</v>
      </c>
    </row>
    <row r="107" spans="1:5" hidden="1" outlineLevel="1" x14ac:dyDescent="0.3">
      <c r="A107" s="14"/>
      <c r="B107" s="15"/>
      <c r="C107" s="16">
        <f>SUM(C108:C124)</f>
        <v>6244.33</v>
      </c>
      <c r="D107" s="29"/>
      <c r="E107" s="18">
        <f>D106-C107</f>
        <v>0</v>
      </c>
    </row>
    <row r="108" spans="1:5" collapsed="1" x14ac:dyDescent="0.3">
      <c r="A108" s="14">
        <v>902</v>
      </c>
      <c r="B108" s="30" t="s">
        <v>37</v>
      </c>
      <c r="C108" s="17">
        <f>200+100</f>
        <v>300</v>
      </c>
      <c r="D108" s="17"/>
    </row>
    <row r="109" spans="1:5" x14ac:dyDescent="0.3">
      <c r="A109" s="14">
        <v>903</v>
      </c>
      <c r="B109" s="30" t="s">
        <v>38</v>
      </c>
      <c r="C109" s="17">
        <f>180+180</f>
        <v>360</v>
      </c>
      <c r="D109" s="17"/>
    </row>
    <row r="110" spans="1:5" x14ac:dyDescent="0.3">
      <c r="A110" s="14">
        <v>906</v>
      </c>
      <c r="B110" s="31" t="s">
        <v>39</v>
      </c>
      <c r="C110" s="17">
        <v>1500</v>
      </c>
      <c r="D110" s="17"/>
    </row>
    <row r="111" spans="1:5" x14ac:dyDescent="0.3">
      <c r="A111" s="14">
        <v>907</v>
      </c>
      <c r="B111" s="30" t="s">
        <v>40</v>
      </c>
      <c r="C111" s="17">
        <v>1006.33</v>
      </c>
      <c r="D111" s="17"/>
    </row>
    <row r="112" spans="1:5" x14ac:dyDescent="0.3">
      <c r="A112" s="14">
        <v>908</v>
      </c>
      <c r="B112" s="30" t="s">
        <v>41</v>
      </c>
      <c r="C112" s="17">
        <v>578</v>
      </c>
      <c r="D112" s="17"/>
    </row>
    <row r="113" spans="1:4" x14ac:dyDescent="0.3">
      <c r="A113" s="14">
        <v>909</v>
      </c>
      <c r="B113" s="30" t="s">
        <v>42</v>
      </c>
      <c r="C113" s="17">
        <v>2500</v>
      </c>
      <c r="D113" s="17"/>
    </row>
    <row r="114" spans="1:4" hidden="1" x14ac:dyDescent="0.3">
      <c r="A114" s="14"/>
      <c r="B114" s="30"/>
      <c r="C114" s="17"/>
      <c r="D114" s="17"/>
    </row>
    <row r="115" spans="1:4" hidden="1" x14ac:dyDescent="0.3">
      <c r="A115" s="14"/>
      <c r="B115" s="30"/>
      <c r="C115" s="17"/>
      <c r="D115" s="17"/>
    </row>
    <row r="116" spans="1:4" hidden="1" x14ac:dyDescent="0.3">
      <c r="A116" s="14"/>
      <c r="B116" s="30"/>
      <c r="C116" s="17"/>
      <c r="D116" s="17"/>
    </row>
    <row r="117" spans="1:4" hidden="1" x14ac:dyDescent="0.3">
      <c r="A117" s="14"/>
      <c r="B117" s="30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3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outlineLevel="1" x14ac:dyDescent="0.3">
      <c r="B123" s="33"/>
      <c r="D123" s="3" t="b">
        <f>D68=D69</f>
        <v>1</v>
      </c>
    </row>
    <row r="124" spans="1:4" hidden="1" collapsed="1" x14ac:dyDescent="0.3">
      <c r="B124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2023-05-03T13:15:56Z</dcterms:created>
  <dcterms:modified xsi:type="dcterms:W3CDTF">2023-05-03T13:15:57Z</dcterms:modified>
</cp:coreProperties>
</file>