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DD7E50FD-A79E-4B72-BEED-1ED35BE35D80}" xr6:coauthVersionLast="36" xr6:coauthVersionMax="36" xr10:uidLastSave="{00000000-0000-0000-0000-000000000000}"/>
  <bookViews>
    <workbookView xWindow="0" yWindow="0" windowWidth="28800" windowHeight="12225" xr2:uid="{3DCC8FAD-7C22-4DF8-95E6-97503348D0FF}"/>
  </bookViews>
  <sheets>
    <sheet name="ЗДО7" sheetId="3" r:id="rId1"/>
    <sheet name="КЕКВ заг.ф. 2210 і 2240" sheetId="2" r:id="rId2"/>
  </sheets>
  <definedNames>
    <definedName name="_xlnm.Print_Area" localSheetId="1">'КЕКВ заг.ф. 2210 і 2240'!$A$1:$E$122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H24" i="3"/>
  <c r="E24" i="3" s="1"/>
  <c r="F24" i="3"/>
  <c r="AH23" i="3"/>
  <c r="AE23" i="3"/>
  <c r="AB23" i="3"/>
  <c r="Y23" i="3"/>
  <c r="V23" i="3"/>
  <c r="S23" i="3"/>
  <c r="P23" i="3"/>
  <c r="M23" i="3"/>
  <c r="I23" i="3"/>
  <c r="H23" i="3"/>
  <c r="F23" i="3"/>
  <c r="AH22" i="3"/>
  <c r="AE22" i="3"/>
  <c r="AB22" i="3"/>
  <c r="Y22" i="3"/>
  <c r="V22" i="3"/>
  <c r="S22" i="3"/>
  <c r="P22" i="3"/>
  <c r="M22" i="3"/>
  <c r="J22" i="3"/>
  <c r="I22" i="3"/>
  <c r="H22" i="3"/>
  <c r="E22" i="3" s="1"/>
  <c r="F22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I19" i="3"/>
  <c r="H19" i="3"/>
  <c r="E19" i="3" s="1"/>
  <c r="F19" i="3"/>
  <c r="AH18" i="3"/>
  <c r="AE18" i="3"/>
  <c r="AB18" i="3"/>
  <c r="Y18" i="3"/>
  <c r="V18" i="3"/>
  <c r="S18" i="3"/>
  <c r="P18" i="3"/>
  <c r="M18" i="3"/>
  <c r="I18" i="3"/>
  <c r="H18" i="3"/>
  <c r="F18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G15" i="3" s="1"/>
  <c r="H15" i="3"/>
  <c r="E15" i="3" s="1"/>
  <c r="AH14" i="3"/>
  <c r="AE14" i="3"/>
  <c r="AB14" i="3"/>
  <c r="Y14" i="3"/>
  <c r="V14" i="3"/>
  <c r="S14" i="3"/>
  <c r="P14" i="3"/>
  <c r="M14" i="3"/>
  <c r="I14" i="3"/>
  <c r="H14" i="3"/>
  <c r="J14" i="3" s="1"/>
  <c r="F14" i="3"/>
  <c r="AH13" i="3"/>
  <c r="AE13" i="3"/>
  <c r="AB13" i="3"/>
  <c r="Y13" i="3"/>
  <c r="V13" i="3"/>
  <c r="S13" i="3"/>
  <c r="P13" i="3"/>
  <c r="M13" i="3"/>
  <c r="I13" i="3"/>
  <c r="H13" i="3"/>
  <c r="E13" i="3" s="1"/>
  <c r="F13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AB27" i="3" s="1"/>
  <c r="Y9" i="3"/>
  <c r="V9" i="3"/>
  <c r="S9" i="3"/>
  <c r="P9" i="3"/>
  <c r="P27" i="3" s="1"/>
  <c r="M9" i="3"/>
  <c r="I9" i="3"/>
  <c r="H9" i="3"/>
  <c r="E9" i="3" s="1"/>
  <c r="F9" i="3"/>
  <c r="C108" i="2"/>
  <c r="C107" i="2"/>
  <c r="E107" i="2" s="1"/>
  <c r="C92" i="2"/>
  <c r="E92" i="2" s="1"/>
  <c r="C81" i="2"/>
  <c r="E81" i="2" s="1"/>
  <c r="C73" i="2"/>
  <c r="E73" i="2" s="1"/>
  <c r="D68" i="2"/>
  <c r="D122" i="2" s="1"/>
  <c r="C51" i="2"/>
  <c r="E51" i="2" s="1"/>
  <c r="C45" i="2"/>
  <c r="E45" i="2" s="1"/>
  <c r="C38" i="2"/>
  <c r="E38" i="2" s="1"/>
  <c r="C18" i="2"/>
  <c r="E18" i="2" s="1"/>
  <c r="C8" i="2"/>
  <c r="E8" i="2" s="1"/>
  <c r="D4" i="2"/>
  <c r="D64" i="2" s="1"/>
  <c r="E4" i="2" l="1"/>
  <c r="E5" i="2"/>
  <c r="E68" i="2"/>
  <c r="G11" i="3"/>
  <c r="J10" i="3"/>
  <c r="G19" i="3"/>
  <c r="J11" i="3"/>
  <c r="J26" i="3"/>
  <c r="G13" i="3"/>
  <c r="J15" i="3"/>
  <c r="J18" i="3"/>
  <c r="J24" i="3"/>
  <c r="G17" i="3"/>
  <c r="J19" i="3"/>
  <c r="J20" i="3"/>
  <c r="J21" i="3"/>
  <c r="G26" i="3"/>
  <c r="I27" i="3"/>
  <c r="S27" i="3"/>
  <c r="AE27" i="3"/>
  <c r="G12" i="3"/>
  <c r="J12" i="3"/>
  <c r="G16" i="3"/>
  <c r="J16" i="3"/>
  <c r="G24" i="3"/>
  <c r="J25" i="3"/>
  <c r="E25" i="3"/>
  <c r="G25" i="3" s="1"/>
  <c r="F27" i="3"/>
  <c r="J9" i="3"/>
  <c r="V27" i="3"/>
  <c r="AH27" i="3"/>
  <c r="J13" i="3"/>
  <c r="J17" i="3"/>
  <c r="G20" i="3"/>
  <c r="G21" i="3"/>
  <c r="G22" i="3"/>
  <c r="J23" i="3"/>
  <c r="E23" i="3"/>
  <c r="G23" i="3" s="1"/>
  <c r="G9" i="3"/>
  <c r="M27" i="3"/>
  <c r="Y27" i="3"/>
  <c r="E10" i="3"/>
  <c r="G10" i="3" s="1"/>
  <c r="E14" i="3"/>
  <c r="G14" i="3" s="1"/>
  <c r="E18" i="3"/>
  <c r="G18" i="3" s="1"/>
  <c r="H27" i="3"/>
  <c r="E69" i="2"/>
  <c r="J27" i="3" l="1"/>
  <c r="E27" i="3"/>
  <c r="G27" i="3"/>
</calcChain>
</file>

<file path=xl/sharedStrings.xml><?xml version="1.0" encoding="utf-8"?>
<sst xmlns="http://schemas.openxmlformats.org/spreadsheetml/2006/main" count="106" uniqueCount="75">
  <si>
    <t>Касові видатки ЗДО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</si>
  <si>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</si>
  <si>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</si>
  <si>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</si>
  <si>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</si>
  <si>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</si>
  <si>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</si>
  <si>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</si>
  <si>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</si>
  <si>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фарба / 03.2023</t>
  </si>
  <si>
    <t>електротовари / 03.2023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</si>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</sst>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80BBD5D4-81BD-4416-B773-02EA3C2F72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285E-EFF1-47D8-87BB-F4DE025A62E1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hidden="1" customWidth="1"/>
    <col min="25" max="25" width="19.28515625" style="126" hidden="1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>
        <v>45016</v>
      </c>
      <c r="M5" s="43"/>
      <c r="N5" s="43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6" t="s">
        <v>41</v>
      </c>
      <c r="B6" s="47" t="s">
        <v>42</v>
      </c>
      <c r="C6" s="48" t="s">
        <v>43</v>
      </c>
      <c r="D6" s="49"/>
      <c r="E6" s="50" t="s">
        <v>44</v>
      </c>
      <c r="F6" s="51"/>
      <c r="G6" s="52"/>
      <c r="H6" s="53" t="s">
        <v>45</v>
      </c>
      <c r="I6" s="54"/>
      <c r="J6" s="55"/>
      <c r="K6" s="56" t="s">
        <v>46</v>
      </c>
      <c r="L6" s="57"/>
      <c r="M6" s="58"/>
      <c r="N6" s="56" t="s">
        <v>47</v>
      </c>
      <c r="O6" s="57"/>
      <c r="P6" s="58"/>
      <c r="Q6" s="56" t="s">
        <v>48</v>
      </c>
      <c r="R6" s="57"/>
      <c r="S6" s="58"/>
      <c r="T6" s="59" t="s">
        <v>49</v>
      </c>
      <c r="U6" s="60"/>
      <c r="V6" s="55"/>
      <c r="W6" s="60" t="s">
        <v>50</v>
      </c>
      <c r="X6" s="60"/>
      <c r="Y6" s="61"/>
      <c r="Z6" s="59" t="s">
        <v>51</v>
      </c>
      <c r="AA6" s="60"/>
      <c r="AB6" s="55"/>
      <c r="AC6" s="62" t="s">
        <v>52</v>
      </c>
      <c r="AD6" s="63"/>
      <c r="AE6" s="64"/>
      <c r="AF6" s="59" t="s">
        <v>53</v>
      </c>
      <c r="AG6" s="60"/>
      <c r="AH6" s="55"/>
    </row>
    <row r="7" spans="1:38" s="39" customFormat="1" ht="54" customHeight="1" thickBot="1" x14ac:dyDescent="0.3">
      <c r="A7" s="65"/>
      <c r="B7" s="66"/>
      <c r="C7" s="67"/>
      <c r="D7" s="68"/>
      <c r="E7" s="69" t="s">
        <v>54</v>
      </c>
      <c r="F7" s="70" t="s">
        <v>55</v>
      </c>
      <c r="G7" s="71" t="s">
        <v>56</v>
      </c>
      <c r="H7" s="69" t="s">
        <v>54</v>
      </c>
      <c r="I7" s="70" t="s">
        <v>55</v>
      </c>
      <c r="J7" s="71" t="s">
        <v>56</v>
      </c>
      <c r="K7" s="69" t="s">
        <v>54</v>
      </c>
      <c r="L7" s="70" t="s">
        <v>55</v>
      </c>
      <c r="M7" s="71" t="s">
        <v>56</v>
      </c>
      <c r="N7" s="69" t="s">
        <v>54</v>
      </c>
      <c r="O7" s="70" t="s">
        <v>55</v>
      </c>
      <c r="P7" s="71" t="s">
        <v>56</v>
      </c>
      <c r="Q7" s="69" t="s">
        <v>54</v>
      </c>
      <c r="R7" s="70" t="s">
        <v>55</v>
      </c>
      <c r="S7" s="71" t="s">
        <v>56</v>
      </c>
      <c r="T7" s="69" t="s">
        <v>54</v>
      </c>
      <c r="U7" s="70" t="s">
        <v>55</v>
      </c>
      <c r="V7" s="71" t="s">
        <v>56</v>
      </c>
      <c r="W7" s="69" t="s">
        <v>54</v>
      </c>
      <c r="X7" s="70" t="s">
        <v>55</v>
      </c>
      <c r="Y7" s="71" t="s">
        <v>56</v>
      </c>
      <c r="Z7" s="69" t="s">
        <v>54</v>
      </c>
      <c r="AA7" s="70" t="s">
        <v>55</v>
      </c>
      <c r="AB7" s="71" t="s">
        <v>56</v>
      </c>
      <c r="AC7" s="69" t="s">
        <v>54</v>
      </c>
      <c r="AD7" s="70" t="s">
        <v>55</v>
      </c>
      <c r="AE7" s="71" t="s">
        <v>56</v>
      </c>
      <c r="AF7" s="69" t="s">
        <v>54</v>
      </c>
      <c r="AG7" s="70" t="s">
        <v>55</v>
      </c>
      <c r="AH7" s="71" t="s">
        <v>56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74</v>
      </c>
      <c r="B9" s="114">
        <v>2111</v>
      </c>
      <c r="C9" s="115" t="s">
        <v>57</v>
      </c>
      <c r="D9" s="116"/>
      <c r="E9" s="84">
        <f>H9+T9+W9+Z9+AC9++AF9</f>
        <v>6123350</v>
      </c>
      <c r="F9" s="85">
        <f>I9+U9+X9+AA9+AD9++AG9</f>
        <v>1487163.33</v>
      </c>
      <c r="G9" s="117">
        <f>E9-F9</f>
        <v>4636186.67</v>
      </c>
      <c r="H9" s="84">
        <f>K9+N9+Q9</f>
        <v>6123350</v>
      </c>
      <c r="I9" s="85">
        <f>L9+O9+R9</f>
        <v>1487163.33</v>
      </c>
      <c r="J9" s="86">
        <f>H9-I9</f>
        <v>4636186.67</v>
      </c>
      <c r="K9" s="87">
        <v>6123350</v>
      </c>
      <c r="L9" s="88">
        <v>1487163.33</v>
      </c>
      <c r="M9" s="89">
        <f>K9-L9</f>
        <v>4636186.67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58</v>
      </c>
      <c r="D10" s="100"/>
      <c r="E10" s="92">
        <f t="shared" ref="E10:F26" si="1">H10+T10+W10+Z10+AC10++AF10</f>
        <v>1347140</v>
      </c>
      <c r="F10" s="93">
        <f t="shared" si="1"/>
        <v>327973.71999999997</v>
      </c>
      <c r="G10" s="118">
        <f>E10-F10</f>
        <v>1019166.28</v>
      </c>
      <c r="H10" s="92">
        <f>K10+N10+Q10</f>
        <v>1347140</v>
      </c>
      <c r="I10" s="93">
        <f>L10+O10+R10</f>
        <v>327973.71999999997</v>
      </c>
      <c r="J10" s="95">
        <f>H10-I10</f>
        <v>1019166.28</v>
      </c>
      <c r="K10" s="96">
        <v>1347140</v>
      </c>
      <c r="L10" s="97">
        <v>327973.71999999997</v>
      </c>
      <c r="M10" s="98">
        <f>K10-L10</f>
        <v>1019166.28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139550</v>
      </c>
      <c r="F11" s="93">
        <f t="shared" si="1"/>
        <v>6321</v>
      </c>
      <c r="G11" s="118">
        <f t="shared" ref="G11:G25" si="2">E11-F11</f>
        <v>133229</v>
      </c>
      <c r="H11" s="92">
        <f t="shared" ref="H11:I26" si="3">K11+N11+Q11</f>
        <v>139550</v>
      </c>
      <c r="I11" s="93">
        <f t="shared" si="3"/>
        <v>6321</v>
      </c>
      <c r="J11" s="95">
        <f t="shared" ref="J11:J25" si="4">H11-I11</f>
        <v>133229</v>
      </c>
      <c r="K11" s="96">
        <v>139550</v>
      </c>
      <c r="L11" s="97">
        <v>6321</v>
      </c>
      <c r="M11" s="98">
        <f t="shared" ref="M11:M25" si="5">K11-L11</f>
        <v>133229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0</v>
      </c>
      <c r="X11" s="97">
        <v>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59</v>
      </c>
      <c r="D12" s="100"/>
      <c r="E12" s="92">
        <f t="shared" si="1"/>
        <v>2930</v>
      </c>
      <c r="F12" s="93">
        <f t="shared" si="1"/>
        <v>0</v>
      </c>
      <c r="G12" s="94">
        <f t="shared" si="2"/>
        <v>2930</v>
      </c>
      <c r="H12" s="92">
        <f>K12+N12+Q12</f>
        <v>2930</v>
      </c>
      <c r="I12" s="93">
        <f t="shared" si="3"/>
        <v>0</v>
      </c>
      <c r="J12" s="95">
        <f t="shared" si="4"/>
        <v>2930</v>
      </c>
      <c r="K12" s="96">
        <v>2930</v>
      </c>
      <c r="L12" s="97">
        <v>0</v>
      </c>
      <c r="M12" s="98">
        <f t="shared" si="5"/>
        <v>2930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60</v>
      </c>
      <c r="D13" s="100"/>
      <c r="E13" s="92">
        <f t="shared" si="1"/>
        <v>954850</v>
      </c>
      <c r="F13" s="93">
        <f t="shared" si="1"/>
        <v>413356.85</v>
      </c>
      <c r="G13" s="118">
        <f t="shared" si="2"/>
        <v>541493.15</v>
      </c>
      <c r="H13" s="92">
        <f t="shared" si="3"/>
        <v>499550</v>
      </c>
      <c r="I13" s="93">
        <f t="shared" si="3"/>
        <v>189050.02999999997</v>
      </c>
      <c r="J13" s="95">
        <f t="shared" si="4"/>
        <v>310499.97000000003</v>
      </c>
      <c r="K13" s="96">
        <v>499550</v>
      </c>
      <c r="L13" s="97">
        <v>189050.02999999997</v>
      </c>
      <c r="M13" s="98">
        <f t="shared" si="5"/>
        <v>310499.97000000003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455300</v>
      </c>
      <c r="U13" s="97">
        <v>224306.82</v>
      </c>
      <c r="V13" s="98">
        <f t="shared" si="8"/>
        <v>230993.18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17</v>
      </c>
      <c r="D14" s="100"/>
      <c r="E14" s="92">
        <f t="shared" si="1"/>
        <v>305569.03999999998</v>
      </c>
      <c r="F14" s="93">
        <f t="shared" si="1"/>
        <v>20655.43</v>
      </c>
      <c r="G14" s="118">
        <f t="shared" si="2"/>
        <v>284913.61</v>
      </c>
      <c r="H14" s="92">
        <f t="shared" si="3"/>
        <v>305569.03999999998</v>
      </c>
      <c r="I14" s="93">
        <f t="shared" si="3"/>
        <v>20655.43</v>
      </c>
      <c r="J14" s="95">
        <f t="shared" si="4"/>
        <v>284913.61</v>
      </c>
      <c r="K14" s="96">
        <v>305569.03999999998</v>
      </c>
      <c r="L14" s="97">
        <v>20655.43</v>
      </c>
      <c r="M14" s="98">
        <f t="shared" si="5"/>
        <v>284913.61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61</v>
      </c>
      <c r="D15" s="100"/>
      <c r="E15" s="92">
        <f t="shared" si="1"/>
        <v>6280</v>
      </c>
      <c r="F15" s="93">
        <f t="shared" si="1"/>
        <v>1914.3</v>
      </c>
      <c r="G15" s="118">
        <f t="shared" si="2"/>
        <v>4365.7</v>
      </c>
      <c r="H15" s="92">
        <f t="shared" si="3"/>
        <v>6280</v>
      </c>
      <c r="I15" s="93">
        <f t="shared" si="3"/>
        <v>1914.3</v>
      </c>
      <c r="J15" s="95">
        <f t="shared" si="4"/>
        <v>4365.7</v>
      </c>
      <c r="K15" s="96">
        <v>6280</v>
      </c>
      <c r="L15" s="97">
        <v>1914.3</v>
      </c>
      <c r="M15" s="98">
        <f t="shared" si="5"/>
        <v>4365.7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62</v>
      </c>
      <c r="D16" s="100"/>
      <c r="E16" s="92">
        <f t="shared" si="1"/>
        <v>884750</v>
      </c>
      <c r="F16" s="93">
        <f t="shared" si="1"/>
        <v>397781.26</v>
      </c>
      <c r="G16" s="118">
        <f t="shared" si="2"/>
        <v>486968.74</v>
      </c>
      <c r="H16" s="92">
        <f t="shared" si="3"/>
        <v>884750</v>
      </c>
      <c r="I16" s="93">
        <f t="shared" si="3"/>
        <v>397781.26</v>
      </c>
      <c r="J16" s="95">
        <f t="shared" si="4"/>
        <v>486968.74</v>
      </c>
      <c r="K16" s="96">
        <v>884750</v>
      </c>
      <c r="L16" s="97">
        <v>397781.26</v>
      </c>
      <c r="M16" s="98">
        <f t="shared" si="5"/>
        <v>486968.74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63</v>
      </c>
      <c r="D17" s="100"/>
      <c r="E17" s="92">
        <f t="shared" si="1"/>
        <v>69850</v>
      </c>
      <c r="F17" s="93">
        <f t="shared" si="1"/>
        <v>12375.189999999999</v>
      </c>
      <c r="G17" s="118">
        <f t="shared" si="2"/>
        <v>57474.81</v>
      </c>
      <c r="H17" s="92">
        <f t="shared" si="3"/>
        <v>69850</v>
      </c>
      <c r="I17" s="93">
        <f t="shared" si="3"/>
        <v>12375.189999999999</v>
      </c>
      <c r="J17" s="95">
        <f t="shared" si="4"/>
        <v>57474.81</v>
      </c>
      <c r="K17" s="96">
        <v>69850</v>
      </c>
      <c r="L17" s="97">
        <v>12375.189999999999</v>
      </c>
      <c r="M17" s="98">
        <f t="shared" si="5"/>
        <v>57474.81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64</v>
      </c>
      <c r="D18" s="100"/>
      <c r="E18" s="92">
        <f t="shared" si="1"/>
        <v>256050</v>
      </c>
      <c r="F18" s="93">
        <f t="shared" si="1"/>
        <v>50307.66</v>
      </c>
      <c r="G18" s="118">
        <f t="shared" si="2"/>
        <v>205742.34</v>
      </c>
      <c r="H18" s="92">
        <f t="shared" si="3"/>
        <v>256050</v>
      </c>
      <c r="I18" s="93">
        <f t="shared" si="3"/>
        <v>50307.66</v>
      </c>
      <c r="J18" s="95">
        <f t="shared" si="4"/>
        <v>205742.34</v>
      </c>
      <c r="K18" s="96">
        <v>256050</v>
      </c>
      <c r="L18" s="97">
        <v>50307.66</v>
      </c>
      <c r="M18" s="98">
        <f t="shared" si="5"/>
        <v>205742.34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65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66</v>
      </c>
      <c r="D20" s="100"/>
      <c r="E20" s="92">
        <f t="shared" si="1"/>
        <v>11050</v>
      </c>
      <c r="F20" s="93">
        <f t="shared" si="1"/>
        <v>1743</v>
      </c>
      <c r="G20" s="118">
        <f t="shared" si="2"/>
        <v>9307</v>
      </c>
      <c r="H20" s="92">
        <f t="shared" si="3"/>
        <v>11050</v>
      </c>
      <c r="I20" s="93">
        <f t="shared" si="3"/>
        <v>1743</v>
      </c>
      <c r="J20" s="95">
        <f t="shared" si="4"/>
        <v>9307</v>
      </c>
      <c r="K20" s="96">
        <v>11050</v>
      </c>
      <c r="L20" s="97">
        <v>1743</v>
      </c>
      <c r="M20" s="98">
        <f t="shared" si="5"/>
        <v>9307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67</v>
      </c>
      <c r="D21" s="119"/>
      <c r="E21" s="92">
        <f t="shared" si="1"/>
        <v>2640</v>
      </c>
      <c r="F21" s="93">
        <f t="shared" si="1"/>
        <v>0</v>
      </c>
      <c r="G21" s="118">
        <f t="shared" si="2"/>
        <v>2640</v>
      </c>
      <c r="H21" s="92">
        <f t="shared" si="3"/>
        <v>2640</v>
      </c>
      <c r="I21" s="93">
        <f t="shared" si="3"/>
        <v>0</v>
      </c>
      <c r="J21" s="95">
        <f t="shared" si="4"/>
        <v>2640</v>
      </c>
      <c r="K21" s="96">
        <v>2640</v>
      </c>
      <c r="L21" s="97">
        <v>0</v>
      </c>
      <c r="M21" s="98">
        <f t="shared" si="5"/>
        <v>2640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68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69</v>
      </c>
      <c r="D23" s="100"/>
      <c r="E23" s="92">
        <f t="shared" si="1"/>
        <v>150</v>
      </c>
      <c r="F23" s="93">
        <f t="shared" si="1"/>
        <v>0</v>
      </c>
      <c r="G23" s="118">
        <f t="shared" si="2"/>
        <v>150</v>
      </c>
      <c r="H23" s="92">
        <f t="shared" si="3"/>
        <v>150</v>
      </c>
      <c r="I23" s="93">
        <f t="shared" si="3"/>
        <v>0</v>
      </c>
      <c r="J23" s="95">
        <f t="shared" si="4"/>
        <v>150</v>
      </c>
      <c r="K23" s="96">
        <v>150</v>
      </c>
      <c r="L23" s="97">
        <v>0</v>
      </c>
      <c r="M23" s="98">
        <f t="shared" si="5"/>
        <v>150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70</v>
      </c>
      <c r="D24" s="100"/>
      <c r="E24" s="92">
        <f t="shared" si="1"/>
        <v>40000</v>
      </c>
      <c r="F24" s="93">
        <f t="shared" si="1"/>
        <v>0</v>
      </c>
      <c r="G24" s="118">
        <f t="shared" si="2"/>
        <v>40000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0</v>
      </c>
      <c r="X24" s="97">
        <v>0</v>
      </c>
      <c r="Y24" s="98">
        <f t="shared" si="9"/>
        <v>0</v>
      </c>
      <c r="Z24" s="96">
        <v>40000</v>
      </c>
      <c r="AA24" s="97">
        <v>0</v>
      </c>
      <c r="AB24" s="98">
        <f t="shared" si="0"/>
        <v>40000</v>
      </c>
      <c r="AC24" s="96">
        <v>0</v>
      </c>
      <c r="AD24" s="97">
        <v>0</v>
      </c>
      <c r="AE24" s="98">
        <f t="shared" si="10"/>
        <v>0</v>
      </c>
      <c r="AF24" s="96"/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71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72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73</v>
      </c>
      <c r="B27" s="108"/>
      <c r="C27" s="108"/>
      <c r="D27" s="124"/>
      <c r="E27" s="113">
        <f t="shared" ref="E27:U27" si="12">SUM(E9:E26)</f>
        <v>10144159.039999999</v>
      </c>
      <c r="F27" s="111">
        <f t="shared" si="12"/>
        <v>2719591.7399999998</v>
      </c>
      <c r="G27" s="109">
        <f t="shared" si="12"/>
        <v>7424567.3000000007</v>
      </c>
      <c r="H27" s="113">
        <f t="shared" si="12"/>
        <v>9648859.0399999991</v>
      </c>
      <c r="I27" s="111">
        <f t="shared" si="12"/>
        <v>2495284.9200000004</v>
      </c>
      <c r="J27" s="109">
        <f t="shared" si="12"/>
        <v>7153574.1200000001</v>
      </c>
      <c r="K27" s="113">
        <f t="shared" ref="K27:P27" si="13">SUM(K9:K26)</f>
        <v>9648859.0399999991</v>
      </c>
      <c r="L27" s="111">
        <f t="shared" si="13"/>
        <v>2495284.9200000004</v>
      </c>
      <c r="M27" s="112">
        <f t="shared" si="13"/>
        <v>7153574.1200000001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455300</v>
      </c>
      <c r="U27" s="111">
        <f t="shared" si="12"/>
        <v>224306.82</v>
      </c>
      <c r="V27" s="112">
        <f>SUM(V9:V25)</f>
        <v>230993.18</v>
      </c>
      <c r="W27" s="110">
        <f>SUM(W9:W26)</f>
        <v>0</v>
      </c>
      <c r="X27" s="111">
        <f>SUM(X9:X26)</f>
        <v>0</v>
      </c>
      <c r="Y27" s="112">
        <f>SUM(Y9:Y25)</f>
        <v>0</v>
      </c>
      <c r="Z27" s="113">
        <f>SUM(Z9:Z26)</f>
        <v>40000</v>
      </c>
      <c r="AA27" s="111">
        <f>SUM(AA9:AA26)</f>
        <v>0</v>
      </c>
      <c r="AB27" s="112">
        <f>SUM(AB9:AB25)</f>
        <v>40000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D089-B3F1-499C-A6A7-69B7DBC1E64A}">
  <sheetPr codeName="Лист10">
    <pageSetUpPr fitToPage="1"/>
  </sheetPr>
  <dimension ref="A1:O123"/>
  <sheetViews>
    <sheetView zoomScale="85" zoomScaleNormal="85" zoomScaleSheetLayoutView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ЗДО7!B4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6321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ЗДО7!I11</f>
        <v>6321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3985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3985</v>
      </c>
      <c r="D18" s="17"/>
      <c r="E18" s="18">
        <f>D17-C18</f>
        <v>0</v>
      </c>
    </row>
    <row r="19" spans="1:15" collapsed="1" x14ac:dyDescent="0.3">
      <c r="A19" s="11">
        <v>506</v>
      </c>
      <c r="B19" s="22" t="s">
        <v>9</v>
      </c>
      <c r="C19" s="17">
        <v>1275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22" t="s">
        <v>10</v>
      </c>
      <c r="C20" s="17">
        <v>2710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2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2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2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2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11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12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2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13</v>
      </c>
      <c r="C43" s="12"/>
      <c r="D43" s="13">
        <v>1856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14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2211.9</v>
      </c>
      <c r="B50" s="12" t="s">
        <v>15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23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16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16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16</v>
      </c>
    </row>
    <row r="68" spans="1:15" ht="39.75" customHeight="1" x14ac:dyDescent="0.3">
      <c r="A68" s="4">
        <v>2240</v>
      </c>
      <c r="B68" s="5" t="s">
        <v>17</v>
      </c>
      <c r="C68" s="5"/>
      <c r="D68" s="6">
        <f>SUM(D70:D106)</f>
        <v>20655.43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ЗДО7!I14</f>
        <v>20655.43</v>
      </c>
      <c r="E69" s="8" t="b">
        <f>D69=D68</f>
        <v>1</v>
      </c>
    </row>
    <row r="70" spans="1:15" collapsed="1" x14ac:dyDescent="0.3">
      <c r="A70" s="14">
        <v>2240.1</v>
      </c>
      <c r="B70" s="12" t="s">
        <v>18</v>
      </c>
      <c r="C70" s="12"/>
      <c r="D70" s="13">
        <v>16339</v>
      </c>
    </row>
    <row r="71" spans="1:15" hidden="1" x14ac:dyDescent="0.3">
      <c r="A71" s="14">
        <v>2240.1999999999998</v>
      </c>
      <c r="B71" s="27" t="s">
        <v>19</v>
      </c>
      <c r="C71" s="28"/>
      <c r="D71" s="13"/>
    </row>
    <row r="72" spans="1:15" hidden="1" x14ac:dyDescent="0.3">
      <c r="A72" s="14">
        <v>2240.3000000000002</v>
      </c>
      <c r="B72" s="27" t="s">
        <v>20</v>
      </c>
      <c r="C72" s="28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7" t="s">
        <v>21</v>
      </c>
      <c r="C79" s="28"/>
      <c r="D79" s="13"/>
    </row>
    <row r="80" spans="1:15" hidden="1" x14ac:dyDescent="0.3">
      <c r="A80" s="14">
        <v>2240.5</v>
      </c>
      <c r="B80" s="27" t="s">
        <v>22</v>
      </c>
      <c r="C80" s="28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2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7" t="s">
        <v>23</v>
      </c>
      <c r="C90" s="28"/>
      <c r="D90" s="13"/>
    </row>
    <row r="91" spans="1:15" hidden="1" x14ac:dyDescent="0.3">
      <c r="A91" s="14">
        <v>2240.6999999999998</v>
      </c>
      <c r="B91" s="27" t="s">
        <v>24</v>
      </c>
      <c r="C91" s="28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7" t="s">
        <v>25</v>
      </c>
      <c r="C97" s="28"/>
      <c r="D97" s="13"/>
    </row>
    <row r="98" spans="1:5" hidden="1" x14ac:dyDescent="0.3">
      <c r="A98" s="14">
        <v>2240.9</v>
      </c>
      <c r="B98" s="27" t="s">
        <v>26</v>
      </c>
      <c r="C98" s="28"/>
      <c r="D98" s="13"/>
    </row>
    <row r="99" spans="1:5" hidden="1" x14ac:dyDescent="0.3">
      <c r="A99" s="14">
        <v>2241.1</v>
      </c>
      <c r="B99" s="27" t="s">
        <v>27</v>
      </c>
      <c r="C99" s="28"/>
      <c r="D99" s="13"/>
    </row>
    <row r="100" spans="1:5" hidden="1" x14ac:dyDescent="0.3">
      <c r="A100" s="14">
        <v>2241.1999999999998</v>
      </c>
      <c r="B100" s="27" t="s">
        <v>28</v>
      </c>
      <c r="C100" s="28"/>
      <c r="D100" s="13"/>
    </row>
    <row r="101" spans="1:5" x14ac:dyDescent="0.3">
      <c r="A101" s="14">
        <v>2241.3000000000002</v>
      </c>
      <c r="B101" s="27" t="s">
        <v>29</v>
      </c>
      <c r="C101" s="28"/>
      <c r="D101" s="13">
        <v>1288</v>
      </c>
    </row>
    <row r="102" spans="1:5" hidden="1" x14ac:dyDescent="0.3">
      <c r="A102" s="14">
        <v>2241.4</v>
      </c>
      <c r="B102" s="27" t="s">
        <v>30</v>
      </c>
      <c r="C102" s="28"/>
      <c r="D102" s="13"/>
    </row>
    <row r="103" spans="1:5" hidden="1" x14ac:dyDescent="0.3">
      <c r="A103" s="14">
        <v>2241.5</v>
      </c>
      <c r="B103" s="27" t="s">
        <v>31</v>
      </c>
      <c r="C103" s="28"/>
      <c r="D103" s="13"/>
    </row>
    <row r="104" spans="1:5" ht="38.25" hidden="1" customHeight="1" x14ac:dyDescent="0.3">
      <c r="A104" s="14">
        <v>2241.6</v>
      </c>
      <c r="B104" s="30" t="s">
        <v>32</v>
      </c>
      <c r="C104" s="28"/>
      <c r="D104" s="13"/>
    </row>
    <row r="105" spans="1:5" hidden="1" x14ac:dyDescent="0.3">
      <c r="A105" s="14">
        <v>2241.6999999999998</v>
      </c>
      <c r="B105" s="27" t="s">
        <v>33</v>
      </c>
      <c r="C105" s="28"/>
      <c r="D105" s="13"/>
    </row>
    <row r="106" spans="1:5" x14ac:dyDescent="0.3">
      <c r="A106" s="14">
        <v>2241.9</v>
      </c>
      <c r="B106" s="27" t="s">
        <v>34</v>
      </c>
      <c r="C106" s="28"/>
      <c r="D106" s="13">
        <v>3028.43</v>
      </c>
    </row>
    <row r="107" spans="1:5" hidden="1" outlineLevel="1" x14ac:dyDescent="0.3">
      <c r="A107" s="14"/>
      <c r="B107" s="15"/>
      <c r="C107" s="16">
        <f>SUM(C108:C123)</f>
        <v>3028.43</v>
      </c>
      <c r="D107" s="31"/>
      <c r="E107" s="18">
        <f>D106-C107</f>
        <v>0</v>
      </c>
    </row>
    <row r="108" spans="1:5" collapsed="1" x14ac:dyDescent="0.3">
      <c r="A108" s="14">
        <v>902</v>
      </c>
      <c r="B108" s="22" t="s">
        <v>35</v>
      </c>
      <c r="C108" s="17">
        <f>200+100</f>
        <v>300</v>
      </c>
      <c r="D108" s="17"/>
    </row>
    <row r="109" spans="1:5" x14ac:dyDescent="0.3">
      <c r="A109" s="14">
        <v>906</v>
      </c>
      <c r="B109" s="32" t="s">
        <v>36</v>
      </c>
      <c r="C109" s="17">
        <v>1000</v>
      </c>
      <c r="D109" s="17"/>
    </row>
    <row r="110" spans="1:5" x14ac:dyDescent="0.3">
      <c r="A110" s="14">
        <v>907</v>
      </c>
      <c r="B110" s="22" t="s">
        <v>37</v>
      </c>
      <c r="C110" s="17">
        <v>1006.33</v>
      </c>
      <c r="D110" s="17"/>
    </row>
    <row r="111" spans="1:5" x14ac:dyDescent="0.3">
      <c r="A111" s="14">
        <v>908</v>
      </c>
      <c r="B111" s="22" t="s">
        <v>38</v>
      </c>
      <c r="C111" s="17">
        <v>722.1</v>
      </c>
      <c r="D111" s="17"/>
    </row>
    <row r="112" spans="1:5" hidden="1" x14ac:dyDescent="0.3">
      <c r="A112" s="14"/>
      <c r="B112" s="22"/>
      <c r="C112" s="17"/>
      <c r="D112" s="17"/>
    </row>
    <row r="113" spans="1:4" hidden="1" x14ac:dyDescent="0.3">
      <c r="A113" s="14"/>
      <c r="B113" s="22"/>
      <c r="C113" s="17"/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29"/>
      <c r="C115" s="17"/>
      <c r="D115" s="17"/>
    </row>
    <row r="116" spans="1:4" hidden="1" x14ac:dyDescent="0.3">
      <c r="A116" s="14"/>
      <c r="B116" s="19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outlineLevel="1" x14ac:dyDescent="0.3">
      <c r="B122" s="33"/>
      <c r="D122" s="3" t="b">
        <f>D68=D69</f>
        <v>1</v>
      </c>
    </row>
    <row r="123" spans="1:4" hidden="1" collapsed="1" x14ac:dyDescent="0.3">
      <c r="B123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ЗДО7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2023-05-03T13:16:02Z</dcterms:created>
  <dcterms:modified xsi:type="dcterms:W3CDTF">2023-05-03T13:16:03Z</dcterms:modified>
</cp:coreProperties>
</file>