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0FD37683-163F-44B3-A4A3-5EAFEFE3C346}" xr6:coauthVersionLast="36" xr6:coauthVersionMax="36" xr10:uidLastSave="{00000000-0000-0000-0000-000000000000}"/>
  <bookViews>
    <workbookView xWindow="0" yWindow="0" windowWidth="28800" windowHeight="12225" xr2:uid="{7A937118-4C6D-4B19-B44E-0BD7B3EA21FF}"/>
  </bookViews>
  <sheets>
    <sheet name="ЗДО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E25" i="3"/>
  <c r="AH24" i="3"/>
  <c r="AE24" i="3"/>
  <c r="AB24" i="3"/>
  <c r="Y24" i="3"/>
  <c r="V24" i="3"/>
  <c r="S24" i="3"/>
  <c r="P24" i="3"/>
  <c r="M24" i="3"/>
  <c r="I24" i="3"/>
  <c r="H24" i="3"/>
  <c r="J24" i="3" s="1"/>
  <c r="F24" i="3"/>
  <c r="AH23" i="3"/>
  <c r="AE23" i="3"/>
  <c r="AB23" i="3"/>
  <c r="Y23" i="3"/>
  <c r="V23" i="3"/>
  <c r="S23" i="3"/>
  <c r="P23" i="3"/>
  <c r="M23" i="3"/>
  <c r="I23" i="3"/>
  <c r="H23" i="3"/>
  <c r="E23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M21" i="3"/>
  <c r="I21" i="3"/>
  <c r="H21" i="3"/>
  <c r="E21" i="3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M18" i="3"/>
  <c r="I18" i="3"/>
  <c r="F18" i="3" s="1"/>
  <c r="H18" i="3"/>
  <c r="AH17" i="3"/>
  <c r="AE17" i="3"/>
  <c r="AB17" i="3"/>
  <c r="Y17" i="3"/>
  <c r="V17" i="3"/>
  <c r="S17" i="3"/>
  <c r="P17" i="3"/>
  <c r="M17" i="3"/>
  <c r="I17" i="3"/>
  <c r="H17" i="3"/>
  <c r="E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H15" i="3"/>
  <c r="E15" i="3"/>
  <c r="AH14" i="3"/>
  <c r="AE14" i="3"/>
  <c r="AB14" i="3"/>
  <c r="Y14" i="3"/>
  <c r="V14" i="3"/>
  <c r="S14" i="3"/>
  <c r="P14" i="3"/>
  <c r="K14" i="3"/>
  <c r="H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E13" i="3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M11" i="3"/>
  <c r="I11" i="3"/>
  <c r="H11" i="3"/>
  <c r="E11" i="3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F9" i="3" s="1"/>
  <c r="H9" i="3"/>
  <c r="J9" i="3" s="1"/>
  <c r="C108" i="2"/>
  <c r="C107" i="2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69" i="2" l="1"/>
  <c r="E5" i="2"/>
  <c r="G13" i="3"/>
  <c r="J13" i="3"/>
  <c r="M14" i="3"/>
  <c r="M27" i="3" s="1"/>
  <c r="J18" i="3"/>
  <c r="J11" i="3"/>
  <c r="P27" i="3"/>
  <c r="AB27" i="3"/>
  <c r="J20" i="3"/>
  <c r="E9" i="3"/>
  <c r="F11" i="3"/>
  <c r="I27" i="3"/>
  <c r="J16" i="3"/>
  <c r="Y27" i="3"/>
  <c r="J26" i="3"/>
  <c r="G11" i="3"/>
  <c r="H27" i="3"/>
  <c r="J17" i="3"/>
  <c r="F17" i="3"/>
  <c r="J23" i="3"/>
  <c r="F23" i="3"/>
  <c r="G23" i="3" s="1"/>
  <c r="J10" i="3"/>
  <c r="E10" i="3"/>
  <c r="J25" i="3"/>
  <c r="F25" i="3"/>
  <c r="S27" i="3"/>
  <c r="AE27" i="3"/>
  <c r="J14" i="3"/>
  <c r="E14" i="3"/>
  <c r="G14" i="3" s="1"/>
  <c r="J21" i="3"/>
  <c r="F21" i="3"/>
  <c r="G21" i="3" s="1"/>
  <c r="G25" i="3"/>
  <c r="G9" i="3"/>
  <c r="V27" i="3"/>
  <c r="AH27" i="3"/>
  <c r="J12" i="3"/>
  <c r="E12" i="3"/>
  <c r="G12" i="3" s="1"/>
  <c r="J15" i="3"/>
  <c r="F15" i="3"/>
  <c r="F27" i="3" s="1"/>
  <c r="G17" i="3"/>
  <c r="J19" i="3"/>
  <c r="F19" i="3"/>
  <c r="G19" i="3" s="1"/>
  <c r="E16" i="3"/>
  <c r="G16" i="3" s="1"/>
  <c r="E18" i="3"/>
  <c r="G18" i="3" s="1"/>
  <c r="E20" i="3"/>
  <c r="G20" i="3" s="1"/>
  <c r="E22" i="3"/>
  <c r="G22" i="3" s="1"/>
  <c r="E24" i="3"/>
  <c r="G24" i="3" s="1"/>
  <c r="E26" i="3"/>
  <c r="G26" i="3" s="1"/>
  <c r="K27" i="3"/>
  <c r="J27" i="3" l="1"/>
  <c r="G15" i="3"/>
  <c r="G10" i="3"/>
  <c r="G27" i="3" s="1"/>
  <c r="E27" i="3"/>
</calcChain>
</file>

<file path=xl/sharedStrings.xml><?xml version="1.0" encoding="utf-8"?>
<sst xmlns="http://schemas.openxmlformats.org/spreadsheetml/2006/main" count="109" uniqueCount="78">
  <si>
    <t>Касові видатки ЗДО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</si>
  <si>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</si>
  <si>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</si>
  <si>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</si>
  <si>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</si>
  <si>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</si>
  <si>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</si>
  <si>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</si>
  <si>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</si>
  <si>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>господарчі товари / 03.2023</t>
  </si>
  <si>
    <t>електротовари / 03.2023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</si>
  <si>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</si>
  <si>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</si>
  <si>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</si>
  <si>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</si>
  <si>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</si>
  <si>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</si>
  <si>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</si>
  <si>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</si>
  <si>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</si>
  <si>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</si>
  <si>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</si>
  <si>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</si>
  <si>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картриджа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</si>
  <si>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</si>
  <si>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</si>
  <si>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</si>
  <si>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</si>
  <si>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</si>
  <si>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</si>
  <si>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</si>
  <si>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</si>
  <si>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</si>
  <si>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</si>
  <si>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</si>
  <si>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</si>
  <si>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</si>
  <si>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</si>
  <si>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</si>
  <si>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</si>
  <si>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заправка картриджа / 03.2023</t>
  </si>
  <si>
    <t>регенерація картриджа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</si>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</sst>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608380C9-3B9D-42EC-A39A-91108A691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1A8A-A820-492A-B04D-C3EEB0EF9CB9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89" customWidth="1"/>
    <col min="5" max="5" width="25" style="89" customWidth="1"/>
    <col min="6" max="10" width="25" style="125" customWidth="1"/>
    <col min="11" max="11" width="25" style="89" customWidth="1"/>
    <col min="12" max="13" width="25" style="125" customWidth="1"/>
    <col min="14" max="14" width="21.140625" style="89" customWidth="1"/>
    <col min="15" max="16" width="21.140625" style="125" customWidth="1"/>
    <col min="17" max="17" width="21.140625" style="89" hidden="1" customWidth="1"/>
    <col min="18" max="19" width="21.140625" style="125" hidden="1" customWidth="1"/>
    <col min="20" max="20" width="18.85546875" style="89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89" customWidth="1"/>
    <col min="27" max="28" width="18.85546875" style="125" customWidth="1"/>
    <col min="29" max="29" width="18.85546875" style="89" hidden="1" customWidth="1"/>
    <col min="30" max="31" width="18.85546875" style="125" hidden="1" customWidth="1"/>
    <col min="32" max="32" width="18.85546875" style="89" hidden="1" customWidth="1"/>
    <col min="33" max="34" width="18.85546875" style="125" hidden="1" customWidth="1"/>
    <col min="35" max="37" width="18.140625" style="125" customWidth="1"/>
    <col min="38" max="39" width="14.28515625" style="89" customWidth="1"/>
    <col min="40" max="16384" width="9.140625" style="89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43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>
        <v>45016</v>
      </c>
      <c r="M5" s="42"/>
      <c r="N5" s="42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5" t="s">
        <v>44</v>
      </c>
      <c r="B6" s="46" t="s">
        <v>45</v>
      </c>
      <c r="C6" s="47" t="s">
        <v>46</v>
      </c>
      <c r="D6" s="48"/>
      <c r="E6" s="49" t="s">
        <v>47</v>
      </c>
      <c r="F6" s="50"/>
      <c r="G6" s="51"/>
      <c r="H6" s="52" t="s">
        <v>48</v>
      </c>
      <c r="I6" s="53"/>
      <c r="J6" s="54"/>
      <c r="K6" s="55" t="s">
        <v>49</v>
      </c>
      <c r="L6" s="56"/>
      <c r="M6" s="57"/>
      <c r="N6" s="55" t="s">
        <v>50</v>
      </c>
      <c r="O6" s="56"/>
      <c r="P6" s="57"/>
      <c r="Q6" s="55" t="s">
        <v>51</v>
      </c>
      <c r="R6" s="56"/>
      <c r="S6" s="57"/>
      <c r="T6" s="58" t="s">
        <v>52</v>
      </c>
      <c r="U6" s="59"/>
      <c r="V6" s="54"/>
      <c r="W6" s="59" t="s">
        <v>53</v>
      </c>
      <c r="X6" s="59"/>
      <c r="Y6" s="60"/>
      <c r="Z6" s="58" t="s">
        <v>54</v>
      </c>
      <c r="AA6" s="59"/>
      <c r="AB6" s="54"/>
      <c r="AC6" s="61" t="s">
        <v>55</v>
      </c>
      <c r="AD6" s="62"/>
      <c r="AE6" s="63"/>
      <c r="AF6" s="58" t="s">
        <v>56</v>
      </c>
      <c r="AG6" s="59"/>
      <c r="AH6" s="54"/>
    </row>
    <row r="7" spans="1:38" s="38" customFormat="1" ht="54" customHeight="1" thickBot="1" x14ac:dyDescent="0.3">
      <c r="A7" s="64"/>
      <c r="B7" s="65"/>
      <c r="C7" s="66"/>
      <c r="D7" s="67"/>
      <c r="E7" s="68" t="s">
        <v>57</v>
      </c>
      <c r="F7" s="69" t="s">
        <v>58</v>
      </c>
      <c r="G7" s="70" t="s">
        <v>59</v>
      </c>
      <c r="H7" s="68" t="s">
        <v>57</v>
      </c>
      <c r="I7" s="69" t="s">
        <v>58</v>
      </c>
      <c r="J7" s="70" t="s">
        <v>59</v>
      </c>
      <c r="K7" s="68" t="s">
        <v>57</v>
      </c>
      <c r="L7" s="69" t="s">
        <v>58</v>
      </c>
      <c r="M7" s="70" t="s">
        <v>59</v>
      </c>
      <c r="N7" s="68" t="s">
        <v>57</v>
      </c>
      <c r="O7" s="69" t="s">
        <v>58</v>
      </c>
      <c r="P7" s="70" t="s">
        <v>59</v>
      </c>
      <c r="Q7" s="68" t="s">
        <v>57</v>
      </c>
      <c r="R7" s="69" t="s">
        <v>58</v>
      </c>
      <c r="S7" s="70" t="s">
        <v>59</v>
      </c>
      <c r="T7" s="68" t="s">
        <v>57</v>
      </c>
      <c r="U7" s="69" t="s">
        <v>58</v>
      </c>
      <c r="V7" s="70" t="s">
        <v>59</v>
      </c>
      <c r="W7" s="68" t="s">
        <v>57</v>
      </c>
      <c r="X7" s="69" t="s">
        <v>58</v>
      </c>
      <c r="Y7" s="70" t="s">
        <v>59</v>
      </c>
      <c r="Z7" s="68" t="s">
        <v>57</v>
      </c>
      <c r="AA7" s="69" t="s">
        <v>58</v>
      </c>
      <c r="AB7" s="70" t="s">
        <v>59</v>
      </c>
      <c r="AC7" s="68" t="s">
        <v>57</v>
      </c>
      <c r="AD7" s="69" t="s">
        <v>58</v>
      </c>
      <c r="AE7" s="70" t="s">
        <v>59</v>
      </c>
      <c r="AF7" s="68" t="s">
        <v>57</v>
      </c>
      <c r="AG7" s="69" t="s">
        <v>58</v>
      </c>
      <c r="AH7" s="70" t="s">
        <v>59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77</v>
      </c>
      <c r="B9" s="113">
        <v>2111</v>
      </c>
      <c r="C9" s="114" t="s">
        <v>60</v>
      </c>
      <c r="D9" s="115"/>
      <c r="E9" s="83">
        <f>H9+T9+W9+Z9+AC9++AF9</f>
        <v>6681127</v>
      </c>
      <c r="F9" s="84">
        <f>I9+U9+X9+AA9+AD9++AG9</f>
        <v>1557723.14</v>
      </c>
      <c r="G9" s="116">
        <f>E9-F9</f>
        <v>5123403.8600000003</v>
      </c>
      <c r="H9" s="83">
        <f>K9+N9+Q9</f>
        <v>6650327</v>
      </c>
      <c r="I9" s="84">
        <f>L9+O9+R9</f>
        <v>1557723.14</v>
      </c>
      <c r="J9" s="85">
        <f>H9-I9</f>
        <v>5092603.8600000003</v>
      </c>
      <c r="K9" s="86">
        <v>6637900</v>
      </c>
      <c r="L9" s="87">
        <v>1554654.3599999999</v>
      </c>
      <c r="M9" s="88">
        <f>K9-L9</f>
        <v>5083245.6400000006</v>
      </c>
      <c r="N9" s="86">
        <v>12427</v>
      </c>
      <c r="O9" s="87">
        <v>3068.7799999999997</v>
      </c>
      <c r="P9" s="88">
        <f>N9-O9</f>
        <v>9358.2200000000012</v>
      </c>
      <c r="Q9" s="86">
        <v>0</v>
      </c>
      <c r="R9" s="87">
        <v>0</v>
      </c>
      <c r="S9" s="88">
        <f>Q9-R9</f>
        <v>0</v>
      </c>
      <c r="T9" s="86">
        <v>30800</v>
      </c>
      <c r="U9" s="87">
        <v>0</v>
      </c>
      <c r="V9" s="88">
        <f>T9-U9</f>
        <v>30800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61</v>
      </c>
      <c r="D10" s="99"/>
      <c r="E10" s="91">
        <f t="shared" ref="E10:F26" si="1">H10+T10+W10+Z10+AC10++AF10</f>
        <v>1469838</v>
      </c>
      <c r="F10" s="92">
        <f t="shared" si="1"/>
        <v>346761.49</v>
      </c>
      <c r="G10" s="117">
        <f>E10-F10</f>
        <v>1123076.51</v>
      </c>
      <c r="H10" s="91">
        <f>K10+N10+Q10</f>
        <v>1463063</v>
      </c>
      <c r="I10" s="92">
        <f>L10+O10+R10</f>
        <v>346761.49</v>
      </c>
      <c r="J10" s="94">
        <f>H10-I10</f>
        <v>1116301.51</v>
      </c>
      <c r="K10" s="95">
        <v>1460330</v>
      </c>
      <c r="L10" s="96">
        <v>346086.36</v>
      </c>
      <c r="M10" s="97">
        <f>K10-L10</f>
        <v>1114243.6400000001</v>
      </c>
      <c r="N10" s="95">
        <v>2733</v>
      </c>
      <c r="O10" s="96">
        <v>675.13</v>
      </c>
      <c r="P10" s="97">
        <f>N10-O10</f>
        <v>2057.87</v>
      </c>
      <c r="Q10" s="95">
        <v>0</v>
      </c>
      <c r="R10" s="96">
        <v>0</v>
      </c>
      <c r="S10" s="97">
        <f>Q10-R10</f>
        <v>0</v>
      </c>
      <c r="T10" s="95">
        <v>6775</v>
      </c>
      <c r="U10" s="96">
        <v>0</v>
      </c>
      <c r="V10" s="97">
        <f>T10-U10</f>
        <v>6775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152250</v>
      </c>
      <c r="F11" s="92">
        <f t="shared" si="1"/>
        <v>8537</v>
      </c>
      <c r="G11" s="117">
        <f t="shared" ref="G11:G25" si="2">E11-F11</f>
        <v>143713</v>
      </c>
      <c r="H11" s="91">
        <f t="shared" ref="H11:I26" si="3">K11+N11+Q11</f>
        <v>139500</v>
      </c>
      <c r="I11" s="92">
        <f t="shared" si="3"/>
        <v>8537</v>
      </c>
      <c r="J11" s="94">
        <f t="shared" ref="J11:J25" si="4">H11-I11</f>
        <v>130963</v>
      </c>
      <c r="K11" s="95">
        <v>139500</v>
      </c>
      <c r="L11" s="96">
        <v>8537</v>
      </c>
      <c r="M11" s="97">
        <f t="shared" ref="M11:M25" si="5">K11-L11</f>
        <v>130963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12750</v>
      </c>
      <c r="U11" s="96">
        <v>0</v>
      </c>
      <c r="V11" s="97">
        <f t="shared" ref="V11:V25" si="8">T11-U11</f>
        <v>12750</v>
      </c>
      <c r="W11" s="95">
        <v>0</v>
      </c>
      <c r="X11" s="96">
        <v>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62</v>
      </c>
      <c r="D12" s="99"/>
      <c r="E12" s="91">
        <f t="shared" si="1"/>
        <v>2930</v>
      </c>
      <c r="F12" s="92">
        <f t="shared" si="1"/>
        <v>0</v>
      </c>
      <c r="G12" s="93">
        <f t="shared" si="2"/>
        <v>2930</v>
      </c>
      <c r="H12" s="91">
        <f>K12+N12+Q12</f>
        <v>2930</v>
      </c>
      <c r="I12" s="92">
        <f t="shared" si="3"/>
        <v>0</v>
      </c>
      <c r="J12" s="94">
        <f t="shared" si="4"/>
        <v>2930</v>
      </c>
      <c r="K12" s="95">
        <v>2930</v>
      </c>
      <c r="L12" s="96">
        <v>0</v>
      </c>
      <c r="M12" s="97">
        <f t="shared" si="5"/>
        <v>2930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63</v>
      </c>
      <c r="D13" s="99"/>
      <c r="E13" s="91">
        <f t="shared" si="1"/>
        <v>1020340</v>
      </c>
      <c r="F13" s="92">
        <f t="shared" si="1"/>
        <v>327587.64</v>
      </c>
      <c r="G13" s="117">
        <f t="shared" si="2"/>
        <v>692752.36</v>
      </c>
      <c r="H13" s="91">
        <f t="shared" si="3"/>
        <v>533840</v>
      </c>
      <c r="I13" s="92">
        <f t="shared" si="3"/>
        <v>149068.04</v>
      </c>
      <c r="J13" s="94">
        <f t="shared" si="4"/>
        <v>384771.95999999996</v>
      </c>
      <c r="K13" s="95">
        <v>533840</v>
      </c>
      <c r="L13" s="96">
        <v>149068.04</v>
      </c>
      <c r="M13" s="97">
        <f t="shared" si="5"/>
        <v>384771.95999999996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486500</v>
      </c>
      <c r="U13" s="96">
        <v>178519.6</v>
      </c>
      <c r="V13" s="97">
        <f t="shared" si="8"/>
        <v>307980.40000000002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17</v>
      </c>
      <c r="D14" s="99"/>
      <c r="E14" s="91">
        <f t="shared" si="1"/>
        <v>218660.2</v>
      </c>
      <c r="F14" s="92">
        <f t="shared" si="1"/>
        <v>28517.15</v>
      </c>
      <c r="G14" s="117">
        <f t="shared" si="2"/>
        <v>190143.05000000002</v>
      </c>
      <c r="H14" s="91">
        <f t="shared" si="3"/>
        <v>218660.2</v>
      </c>
      <c r="I14" s="92">
        <f t="shared" si="3"/>
        <v>28517.15</v>
      </c>
      <c r="J14" s="94">
        <f t="shared" si="4"/>
        <v>190143.05000000002</v>
      </c>
      <c r="K14" s="95">
        <f>308660.2-90000</f>
        <v>218660.2</v>
      </c>
      <c r="L14" s="96">
        <v>28517.15</v>
      </c>
      <c r="M14" s="97">
        <f t="shared" si="5"/>
        <v>190143.05000000002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64</v>
      </c>
      <c r="D15" s="99"/>
      <c r="E15" s="91">
        <f t="shared" si="1"/>
        <v>6300</v>
      </c>
      <c r="F15" s="92">
        <f t="shared" si="1"/>
        <v>5601.1</v>
      </c>
      <c r="G15" s="117">
        <f t="shared" si="2"/>
        <v>698.89999999999964</v>
      </c>
      <c r="H15" s="91">
        <f t="shared" si="3"/>
        <v>6300</v>
      </c>
      <c r="I15" s="92">
        <f t="shared" si="3"/>
        <v>5601.1</v>
      </c>
      <c r="J15" s="94">
        <f t="shared" si="4"/>
        <v>698.89999999999964</v>
      </c>
      <c r="K15" s="95">
        <v>6300</v>
      </c>
      <c r="L15" s="96">
        <v>5601.1</v>
      </c>
      <c r="M15" s="97">
        <f t="shared" si="5"/>
        <v>698.89999999999964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65</v>
      </c>
      <c r="D16" s="99"/>
      <c r="E16" s="91">
        <f t="shared" si="1"/>
        <v>1516000</v>
      </c>
      <c r="F16" s="92">
        <f t="shared" si="1"/>
        <v>571978.97</v>
      </c>
      <c r="G16" s="117">
        <f t="shared" si="2"/>
        <v>944021.03</v>
      </c>
      <c r="H16" s="91">
        <f t="shared" si="3"/>
        <v>1516000</v>
      </c>
      <c r="I16" s="92">
        <f t="shared" si="3"/>
        <v>571978.97</v>
      </c>
      <c r="J16" s="94">
        <f t="shared" si="4"/>
        <v>944021.03</v>
      </c>
      <c r="K16" s="95">
        <v>1516000</v>
      </c>
      <c r="L16" s="96">
        <v>571978.97</v>
      </c>
      <c r="M16" s="97">
        <f t="shared" si="5"/>
        <v>944021.03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66</v>
      </c>
      <c r="D17" s="99"/>
      <c r="E17" s="91">
        <f t="shared" si="1"/>
        <v>59400</v>
      </c>
      <c r="F17" s="92">
        <f t="shared" si="1"/>
        <v>10737.33</v>
      </c>
      <c r="G17" s="117">
        <f t="shared" si="2"/>
        <v>48662.67</v>
      </c>
      <c r="H17" s="91">
        <f t="shared" si="3"/>
        <v>59400</v>
      </c>
      <c r="I17" s="92">
        <f t="shared" si="3"/>
        <v>10737.33</v>
      </c>
      <c r="J17" s="94">
        <f t="shared" si="4"/>
        <v>48662.67</v>
      </c>
      <c r="K17" s="95">
        <v>59400</v>
      </c>
      <c r="L17" s="96">
        <v>10737.33</v>
      </c>
      <c r="M17" s="97">
        <f t="shared" si="5"/>
        <v>48662.67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67</v>
      </c>
      <c r="D18" s="99"/>
      <c r="E18" s="91">
        <f t="shared" si="1"/>
        <v>342300</v>
      </c>
      <c r="F18" s="92">
        <f t="shared" si="1"/>
        <v>47889.21</v>
      </c>
      <c r="G18" s="117">
        <f t="shared" si="2"/>
        <v>294410.78999999998</v>
      </c>
      <c r="H18" s="91">
        <f t="shared" si="3"/>
        <v>342300</v>
      </c>
      <c r="I18" s="92">
        <f t="shared" si="3"/>
        <v>47889.21</v>
      </c>
      <c r="J18" s="94">
        <f t="shared" si="4"/>
        <v>294410.78999999998</v>
      </c>
      <c r="K18" s="95">
        <v>342300</v>
      </c>
      <c r="L18" s="96">
        <v>47889.21</v>
      </c>
      <c r="M18" s="97">
        <f t="shared" si="5"/>
        <v>294410.78999999998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68</v>
      </c>
      <c r="D19" s="99"/>
      <c r="E19" s="91">
        <f t="shared" si="1"/>
        <v>0</v>
      </c>
      <c r="F19" s="92">
        <f t="shared" si="1"/>
        <v>0</v>
      </c>
      <c r="G19" s="117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95">
        <v>0</v>
      </c>
      <c r="L19" s="96">
        <v>0</v>
      </c>
      <c r="M19" s="97">
        <f t="shared" si="5"/>
        <v>0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69</v>
      </c>
      <c r="D20" s="99"/>
      <c r="E20" s="91">
        <f t="shared" si="1"/>
        <v>11050</v>
      </c>
      <c r="F20" s="92">
        <f t="shared" si="1"/>
        <v>1743</v>
      </c>
      <c r="G20" s="117">
        <f t="shared" si="2"/>
        <v>9307</v>
      </c>
      <c r="H20" s="91">
        <f t="shared" si="3"/>
        <v>11050</v>
      </c>
      <c r="I20" s="92">
        <f t="shared" si="3"/>
        <v>1743</v>
      </c>
      <c r="J20" s="94">
        <f t="shared" si="4"/>
        <v>9307</v>
      </c>
      <c r="K20" s="95">
        <v>11050</v>
      </c>
      <c r="L20" s="96">
        <v>1743</v>
      </c>
      <c r="M20" s="97">
        <f t="shared" si="5"/>
        <v>9307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70</v>
      </c>
      <c r="D21" s="118"/>
      <c r="E21" s="91">
        <f t="shared" si="1"/>
        <v>2650</v>
      </c>
      <c r="F21" s="92">
        <f t="shared" si="1"/>
        <v>0</v>
      </c>
      <c r="G21" s="117">
        <f t="shared" si="2"/>
        <v>2650</v>
      </c>
      <c r="H21" s="91">
        <f t="shared" si="3"/>
        <v>2650</v>
      </c>
      <c r="I21" s="92">
        <f t="shared" si="3"/>
        <v>0</v>
      </c>
      <c r="J21" s="94">
        <f t="shared" si="4"/>
        <v>2650</v>
      </c>
      <c r="K21" s="95">
        <v>2650</v>
      </c>
      <c r="L21" s="96">
        <v>0</v>
      </c>
      <c r="M21" s="97">
        <f t="shared" si="5"/>
        <v>2650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71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72</v>
      </c>
      <c r="D23" s="99"/>
      <c r="E23" s="91">
        <f t="shared" si="1"/>
        <v>150</v>
      </c>
      <c r="F23" s="92">
        <f t="shared" si="1"/>
        <v>0</v>
      </c>
      <c r="G23" s="117">
        <f t="shared" si="2"/>
        <v>150</v>
      </c>
      <c r="H23" s="91">
        <f t="shared" si="3"/>
        <v>150</v>
      </c>
      <c r="I23" s="92">
        <f t="shared" si="3"/>
        <v>0</v>
      </c>
      <c r="J23" s="94">
        <f t="shared" si="4"/>
        <v>150</v>
      </c>
      <c r="K23" s="95">
        <v>150</v>
      </c>
      <c r="L23" s="96">
        <v>0</v>
      </c>
      <c r="M23" s="97">
        <f t="shared" si="5"/>
        <v>150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73</v>
      </c>
      <c r="D24" s="99"/>
      <c r="E24" s="91">
        <f t="shared" si="1"/>
        <v>80627.48000000001</v>
      </c>
      <c r="F24" s="92">
        <f t="shared" si="1"/>
        <v>40627.480000000003</v>
      </c>
      <c r="G24" s="117">
        <f t="shared" si="2"/>
        <v>40000.000000000007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40627.480000000003</v>
      </c>
      <c r="X24" s="96">
        <v>40627.480000000003</v>
      </c>
      <c r="Y24" s="97">
        <f t="shared" si="9"/>
        <v>0</v>
      </c>
      <c r="Z24" s="95">
        <v>40000</v>
      </c>
      <c r="AA24" s="96">
        <v>0</v>
      </c>
      <c r="AB24" s="97">
        <f t="shared" si="0"/>
        <v>40000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74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75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76</v>
      </c>
      <c r="B27" s="107"/>
      <c r="C27" s="107"/>
      <c r="D27" s="123"/>
      <c r="E27" s="112">
        <f t="shared" ref="E27:U27" si="12">SUM(E9:E26)</f>
        <v>11563622.68</v>
      </c>
      <c r="F27" s="110">
        <f t="shared" si="12"/>
        <v>2947703.5100000002</v>
      </c>
      <c r="G27" s="108">
        <f t="shared" si="12"/>
        <v>8615919.1699999999</v>
      </c>
      <c r="H27" s="112">
        <f t="shared" si="12"/>
        <v>10946170.199999999</v>
      </c>
      <c r="I27" s="110">
        <f t="shared" si="12"/>
        <v>2728556.4299999997</v>
      </c>
      <c r="J27" s="108">
        <f t="shared" si="12"/>
        <v>8217613.7700000005</v>
      </c>
      <c r="K27" s="112">
        <f t="shared" ref="K27:P27" si="13">SUM(K9:K26)</f>
        <v>10931010.199999999</v>
      </c>
      <c r="L27" s="110">
        <f t="shared" si="13"/>
        <v>2724812.5199999996</v>
      </c>
      <c r="M27" s="111">
        <f t="shared" si="13"/>
        <v>8206197.6800000016</v>
      </c>
      <c r="N27" s="112">
        <f t="shared" si="13"/>
        <v>15160</v>
      </c>
      <c r="O27" s="110">
        <f t="shared" si="13"/>
        <v>3743.91</v>
      </c>
      <c r="P27" s="111">
        <f t="shared" si="13"/>
        <v>11416.09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536825</v>
      </c>
      <c r="U27" s="110">
        <f t="shared" si="12"/>
        <v>178519.6</v>
      </c>
      <c r="V27" s="111">
        <f>SUM(V9:V25)</f>
        <v>358305.4</v>
      </c>
      <c r="W27" s="109">
        <f>SUM(W9:W26)</f>
        <v>40627.480000000003</v>
      </c>
      <c r="X27" s="110">
        <f>SUM(X9:X26)</f>
        <v>40627.480000000003</v>
      </c>
      <c r="Y27" s="111">
        <f>SUM(Y9:Y25)</f>
        <v>0</v>
      </c>
      <c r="Z27" s="112">
        <f>SUM(Z9:Z26)</f>
        <v>40000</v>
      </c>
      <c r="AA27" s="110">
        <f>SUM(AA9:AA26)</f>
        <v>0</v>
      </c>
      <c r="AB27" s="111">
        <f>SUM(AB9:AB25)</f>
        <v>40000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5FA7-F32D-4CB3-BF49-8C1E4DDE3BB4}">
  <sheetPr codeName="Лист12">
    <pageSetUpPr fitToPage="1"/>
  </sheetPr>
  <dimension ref="A1:O123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ЗДО9!B4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8537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ЗДО9!I11</f>
        <v>8537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1927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480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8</v>
      </c>
      <c r="C17" s="12"/>
      <c r="D17" s="13">
        <v>3810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3810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9</v>
      </c>
      <c r="C19" s="17">
        <v>315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10</v>
      </c>
      <c r="C20" s="17">
        <v>3495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11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12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13</v>
      </c>
      <c r="C45" s="12"/>
      <c r="D45" s="13">
        <v>2320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14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15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16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16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16</v>
      </c>
    </row>
    <row r="68" spans="1:15" ht="39.75" customHeight="1" x14ac:dyDescent="0.3">
      <c r="A68" s="4">
        <v>2240</v>
      </c>
      <c r="B68" s="5" t="s">
        <v>17</v>
      </c>
      <c r="C68" s="5"/>
      <c r="D68" s="6">
        <f>SUM(D70:D106)</f>
        <v>28517.15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ЗДО9!I14</f>
        <v>28517.15</v>
      </c>
      <c r="E69" s="8" t="b">
        <f>D69=D68</f>
        <v>1</v>
      </c>
    </row>
    <row r="70" spans="1:15" collapsed="1" x14ac:dyDescent="0.3">
      <c r="A70" s="14">
        <v>2240.1</v>
      </c>
      <c r="B70" s="12" t="s">
        <v>18</v>
      </c>
      <c r="C70" s="12"/>
      <c r="D70" s="13">
        <v>21888.76</v>
      </c>
    </row>
    <row r="71" spans="1:15" hidden="1" x14ac:dyDescent="0.3">
      <c r="A71" s="14">
        <v>2240.1999999999998</v>
      </c>
      <c r="B71" s="25" t="s">
        <v>19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20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21</v>
      </c>
      <c r="C79" s="26"/>
      <c r="D79" s="13"/>
    </row>
    <row r="80" spans="1:15" x14ac:dyDescent="0.3">
      <c r="A80" s="14">
        <v>2240.5</v>
      </c>
      <c r="B80" s="25" t="s">
        <v>22</v>
      </c>
      <c r="C80" s="26"/>
      <c r="D80" s="13">
        <v>540</v>
      </c>
    </row>
    <row r="81" spans="1:15" hidden="1" outlineLevel="1" x14ac:dyDescent="0.3">
      <c r="A81" s="14"/>
      <c r="B81" s="15"/>
      <c r="C81" s="16">
        <f>SUM(C82:C89)</f>
        <v>540</v>
      </c>
      <c r="D81" s="17"/>
      <c r="E81" s="18">
        <f>D80-C81</f>
        <v>0</v>
      </c>
    </row>
    <row r="82" spans="1:15" ht="17.25" customHeight="1" collapsed="1" x14ac:dyDescent="0.3">
      <c r="A82" s="14">
        <v>502</v>
      </c>
      <c r="B82" s="27" t="s">
        <v>23</v>
      </c>
      <c r="C82" s="17">
        <v>540</v>
      </c>
      <c r="D82" s="17"/>
    </row>
    <row r="83" spans="1:15" ht="17.25" hidden="1" customHeight="1" x14ac:dyDescent="0.3">
      <c r="A83" s="14"/>
      <c r="B83" s="27"/>
      <c r="C83" s="17"/>
      <c r="D83" s="17"/>
    </row>
    <row r="84" spans="1:15" hidden="1" x14ac:dyDescent="0.3">
      <c r="A84" s="14"/>
      <c r="B84" s="27"/>
      <c r="C84" s="17"/>
      <c r="D84" s="17"/>
    </row>
    <row r="85" spans="1:15" hidden="1" x14ac:dyDescent="0.3">
      <c r="A85" s="14"/>
      <c r="B85" s="27"/>
      <c r="C85" s="17"/>
      <c r="D85" s="17"/>
    </row>
    <row r="86" spans="1:15" hidden="1" x14ac:dyDescent="0.3">
      <c r="A86" s="14"/>
      <c r="B86" s="27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24</v>
      </c>
      <c r="C90" s="26"/>
      <c r="D90" s="13"/>
    </row>
    <row r="91" spans="1:15" hidden="1" x14ac:dyDescent="0.3">
      <c r="A91" s="14">
        <v>2240.6999999999998</v>
      </c>
      <c r="B91" s="25" t="s">
        <v>25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5" t="s">
        <v>26</v>
      </c>
      <c r="C97" s="26"/>
      <c r="D97" s="13"/>
    </row>
    <row r="98" spans="1:5" hidden="1" x14ac:dyDescent="0.3">
      <c r="A98" s="14">
        <v>2240.9</v>
      </c>
      <c r="B98" s="25" t="s">
        <v>27</v>
      </c>
      <c r="C98" s="26"/>
      <c r="D98" s="13"/>
    </row>
    <row r="99" spans="1:5" hidden="1" x14ac:dyDescent="0.3">
      <c r="A99" s="14">
        <v>2241.1</v>
      </c>
      <c r="B99" s="25" t="s">
        <v>28</v>
      </c>
      <c r="C99" s="26"/>
      <c r="D99" s="13"/>
    </row>
    <row r="100" spans="1:5" hidden="1" x14ac:dyDescent="0.3">
      <c r="A100" s="14">
        <v>2241.1999999999998</v>
      </c>
      <c r="B100" s="25" t="s">
        <v>29</v>
      </c>
      <c r="C100" s="26"/>
      <c r="D100" s="13"/>
    </row>
    <row r="101" spans="1:5" x14ac:dyDescent="0.3">
      <c r="A101" s="14">
        <v>2241.3000000000002</v>
      </c>
      <c r="B101" s="25" t="s">
        <v>30</v>
      </c>
      <c r="C101" s="26"/>
      <c r="D101" s="13">
        <v>1251.06</v>
      </c>
    </row>
    <row r="102" spans="1:5" hidden="1" x14ac:dyDescent="0.3">
      <c r="A102" s="14">
        <v>2241.4</v>
      </c>
      <c r="B102" s="25" t="s">
        <v>31</v>
      </c>
      <c r="C102" s="26"/>
      <c r="D102" s="13"/>
    </row>
    <row r="103" spans="1:5" hidden="1" x14ac:dyDescent="0.3">
      <c r="A103" s="14">
        <v>2241.5</v>
      </c>
      <c r="B103" s="25" t="s">
        <v>32</v>
      </c>
      <c r="C103" s="26"/>
      <c r="D103" s="13"/>
    </row>
    <row r="104" spans="1:5" ht="38.25" hidden="1" customHeight="1" x14ac:dyDescent="0.3">
      <c r="A104" s="14">
        <v>2241.6</v>
      </c>
      <c r="B104" s="28" t="s">
        <v>33</v>
      </c>
      <c r="C104" s="26"/>
      <c r="D104" s="13"/>
    </row>
    <row r="105" spans="1:5" hidden="1" x14ac:dyDescent="0.3">
      <c r="A105" s="14">
        <v>2241.6999999999998</v>
      </c>
      <c r="B105" s="25" t="s">
        <v>34</v>
      </c>
      <c r="C105" s="26"/>
      <c r="D105" s="13"/>
    </row>
    <row r="106" spans="1:5" x14ac:dyDescent="0.3">
      <c r="A106" s="14">
        <v>2241.9</v>
      </c>
      <c r="B106" s="25" t="s">
        <v>35</v>
      </c>
      <c r="C106" s="26"/>
      <c r="D106" s="13">
        <v>4837.33</v>
      </c>
    </row>
    <row r="107" spans="1:5" hidden="1" outlineLevel="1" x14ac:dyDescent="0.3">
      <c r="A107" s="14"/>
      <c r="B107" s="15"/>
      <c r="C107" s="16">
        <f>SUM(C108:C122)</f>
        <v>4837.33</v>
      </c>
      <c r="D107" s="29"/>
      <c r="E107" s="18">
        <f>D106-C107</f>
        <v>0</v>
      </c>
    </row>
    <row r="108" spans="1:5" collapsed="1" x14ac:dyDescent="0.3">
      <c r="A108" s="14">
        <v>902</v>
      </c>
      <c r="B108" s="27" t="s">
        <v>36</v>
      </c>
      <c r="C108" s="17">
        <f>200+100</f>
        <v>300</v>
      </c>
      <c r="D108" s="17"/>
    </row>
    <row r="109" spans="1:5" x14ac:dyDescent="0.3">
      <c r="A109" s="14">
        <v>906</v>
      </c>
      <c r="B109" s="30" t="s">
        <v>37</v>
      </c>
      <c r="C109" s="17">
        <v>1500</v>
      </c>
      <c r="D109" s="17"/>
    </row>
    <row r="110" spans="1:5" x14ac:dyDescent="0.3">
      <c r="A110" s="14">
        <v>907</v>
      </c>
      <c r="B110" s="27" t="s">
        <v>38</v>
      </c>
      <c r="C110" s="17">
        <v>1006.33</v>
      </c>
      <c r="D110" s="17"/>
    </row>
    <row r="111" spans="1:5" x14ac:dyDescent="0.3">
      <c r="A111" s="14">
        <v>908</v>
      </c>
      <c r="B111" s="27" t="s">
        <v>39</v>
      </c>
      <c r="C111" s="17">
        <v>626</v>
      </c>
      <c r="D111" s="17"/>
    </row>
    <row r="112" spans="1:5" x14ac:dyDescent="0.3">
      <c r="A112" s="14"/>
      <c r="B112" s="27" t="s">
        <v>40</v>
      </c>
      <c r="C112" s="17">
        <v>685</v>
      </c>
      <c r="D112" s="17"/>
    </row>
    <row r="113" spans="1:4" x14ac:dyDescent="0.3">
      <c r="A113" s="14"/>
      <c r="B113" s="27" t="s">
        <v>41</v>
      </c>
      <c r="C113" s="17">
        <v>720</v>
      </c>
      <c r="D113" s="17"/>
    </row>
    <row r="114" spans="1:4" hidden="1" x14ac:dyDescent="0.3">
      <c r="A114" s="14"/>
      <c r="B114" s="31"/>
      <c r="C114" s="17"/>
      <c r="D114" s="17"/>
    </row>
    <row r="115" spans="1:4" hidden="1" x14ac:dyDescent="0.3">
      <c r="A115" s="14"/>
      <c r="B115" s="20"/>
      <c r="C115" s="17"/>
      <c r="D115" s="17"/>
    </row>
    <row r="116" spans="1:4" hidden="1" x14ac:dyDescent="0.3">
      <c r="A116" s="14"/>
      <c r="B116" s="19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2023-05-03T13:16:06Z</dcterms:created>
  <dcterms:modified xsi:type="dcterms:W3CDTF">2023-05-03T13:16:07Z</dcterms:modified>
</cp:coreProperties>
</file>