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3 міс 2022\на сайт\"/>
    </mc:Choice>
  </mc:AlternateContent>
  <xr:revisionPtr revIDLastSave="0" documentId="13_ncr:1_{9349AA47-D31D-43C7-99B5-07EFCDAEF2CF}" xr6:coauthVersionLast="36" xr6:coauthVersionMax="36" xr10:uidLastSave="{00000000-0000-0000-0000-000000000000}"/>
  <bookViews>
    <workbookView xWindow="0" yWindow="0" windowWidth="28800" windowHeight="12225" xr2:uid="{41DE778D-9976-40BA-AAC6-860C9621CD2F}"/>
  </bookViews>
  <sheets>
    <sheet name="Ц.Б.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2" l="1"/>
  <c r="D4" i="2"/>
  <c r="A2" i="2"/>
  <c r="R26" i="3"/>
  <c r="Q26" i="3"/>
  <c r="O26" i="3"/>
  <c r="N26" i="3"/>
  <c r="L26" i="3"/>
  <c r="K26" i="3"/>
  <c r="I26" i="3"/>
  <c r="S25" i="3"/>
  <c r="P25" i="3"/>
  <c r="M25" i="3"/>
  <c r="J25" i="3"/>
  <c r="F25" i="3"/>
  <c r="E25" i="3"/>
  <c r="S24" i="3"/>
  <c r="P24" i="3"/>
  <c r="M24" i="3"/>
  <c r="J24" i="3"/>
  <c r="F24" i="3"/>
  <c r="E24" i="3"/>
  <c r="S23" i="3"/>
  <c r="P23" i="3"/>
  <c r="M23" i="3"/>
  <c r="J23" i="3"/>
  <c r="F23" i="3"/>
  <c r="E23" i="3"/>
  <c r="S22" i="3"/>
  <c r="P22" i="3"/>
  <c r="M22" i="3"/>
  <c r="J22" i="3"/>
  <c r="G22" i="3" s="1"/>
  <c r="F22" i="3"/>
  <c r="E22" i="3"/>
  <c r="S21" i="3"/>
  <c r="P21" i="3"/>
  <c r="M21" i="3"/>
  <c r="J21" i="3"/>
  <c r="F21" i="3"/>
  <c r="E21" i="3"/>
  <c r="S20" i="3"/>
  <c r="P20" i="3"/>
  <c r="M20" i="3"/>
  <c r="J20" i="3"/>
  <c r="F20" i="3"/>
  <c r="E20" i="3"/>
  <c r="S19" i="3"/>
  <c r="P19" i="3"/>
  <c r="M19" i="3"/>
  <c r="J19" i="3"/>
  <c r="G19" i="3" s="1"/>
  <c r="F19" i="3"/>
  <c r="E19" i="3"/>
  <c r="S18" i="3"/>
  <c r="P18" i="3"/>
  <c r="M18" i="3"/>
  <c r="J18" i="3"/>
  <c r="G18" i="3" s="1"/>
  <c r="F18" i="3"/>
  <c r="E18" i="3"/>
  <c r="S17" i="3"/>
  <c r="P17" i="3"/>
  <c r="M17" i="3"/>
  <c r="J17" i="3"/>
  <c r="F17" i="3"/>
  <c r="E17" i="3"/>
  <c r="S16" i="3"/>
  <c r="P16" i="3"/>
  <c r="M16" i="3"/>
  <c r="J16" i="3"/>
  <c r="F16" i="3"/>
  <c r="E16" i="3"/>
  <c r="S15" i="3"/>
  <c r="P15" i="3"/>
  <c r="M15" i="3"/>
  <c r="J15" i="3"/>
  <c r="F15" i="3"/>
  <c r="E15" i="3"/>
  <c r="S14" i="3"/>
  <c r="P14" i="3"/>
  <c r="M14" i="3"/>
  <c r="J14" i="3"/>
  <c r="G14" i="3"/>
  <c r="F14" i="3"/>
  <c r="E14" i="3"/>
  <c r="S13" i="3"/>
  <c r="P13" i="3"/>
  <c r="G13" i="3" s="1"/>
  <c r="M13" i="3"/>
  <c r="J13" i="3"/>
  <c r="F13" i="3"/>
  <c r="E13" i="3"/>
  <c r="S12" i="3"/>
  <c r="P12" i="3"/>
  <c r="M12" i="3"/>
  <c r="J12" i="3"/>
  <c r="F12" i="3"/>
  <c r="E12" i="3"/>
  <c r="S11" i="3"/>
  <c r="P11" i="3"/>
  <c r="M11" i="3"/>
  <c r="J11" i="3"/>
  <c r="H11" i="3"/>
  <c r="F11" i="3"/>
  <c r="E11" i="3"/>
  <c r="S10" i="3"/>
  <c r="P10" i="3"/>
  <c r="M10" i="3"/>
  <c r="J10" i="3"/>
  <c r="F10" i="3"/>
  <c r="E10" i="3"/>
  <c r="S9" i="3"/>
  <c r="S26" i="3" s="1"/>
  <c r="P9" i="3"/>
  <c r="M9" i="3"/>
  <c r="J9" i="3"/>
  <c r="G9" i="3"/>
  <c r="F9" i="3"/>
  <c r="E9" i="3"/>
  <c r="C127" i="2"/>
  <c r="C123" i="2"/>
  <c r="E122" i="2"/>
  <c r="C122" i="2"/>
  <c r="E100" i="2"/>
  <c r="C100" i="2"/>
  <c r="E92" i="2"/>
  <c r="C92" i="2"/>
  <c r="D88" i="2"/>
  <c r="D144" i="2"/>
  <c r="E56" i="2"/>
  <c r="C56" i="2"/>
  <c r="E45" i="2"/>
  <c r="C45" i="2"/>
  <c r="E32" i="2"/>
  <c r="C32" i="2"/>
  <c r="E18" i="2"/>
  <c r="C18" i="2"/>
  <c r="E8" i="2"/>
  <c r="C8" i="2"/>
  <c r="D6" i="2"/>
  <c r="D5" i="2" s="1"/>
  <c r="E5" i="2" s="1"/>
  <c r="D83" i="2"/>
  <c r="J26" i="3" l="1"/>
  <c r="G12" i="3"/>
  <c r="G17" i="3"/>
  <c r="G23" i="3"/>
  <c r="E26" i="3"/>
  <c r="M26" i="3"/>
  <c r="G11" i="3"/>
  <c r="G16" i="3"/>
  <c r="G20" i="3"/>
  <c r="G21" i="3"/>
  <c r="F26" i="3"/>
  <c r="P26" i="3"/>
  <c r="G10" i="3"/>
  <c r="G15" i="3"/>
  <c r="G24" i="3"/>
  <c r="G25" i="3"/>
  <c r="G26" i="3" s="1"/>
  <c r="H26" i="3"/>
  <c r="E88" i="2"/>
</calcChain>
</file>

<file path=xl/sharedStrings.xml><?xml version="1.0" encoding="utf-8"?>
<sst xmlns="http://schemas.openxmlformats.org/spreadsheetml/2006/main" count="94" uniqueCount="80">
  <si>
    <t>Касові видатки 
Централізована бухгалтерія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</si>
  <si>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</si>
  <si>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</si>
  <si>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</si>
  <si>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</si>
  <si>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інвентарні картки / 01. 2022</t>
  </si>
  <si>
    <t>таблички / 02. 2022</t>
  </si>
  <si>
    <t xml:space="preserve">Підписка </t>
  </si>
  <si>
    <t>Медикаменти</t>
  </si>
  <si>
    <t>Господарчі товари</t>
  </si>
  <si>
    <t>електротовари / 01. 2022</t>
  </si>
  <si>
    <t>господарчі товари 02. 2022</t>
  </si>
  <si>
    <t>металеві двері для укриття / 03. 2022</t>
  </si>
  <si>
    <t>стелажі в укриття / 03. 2022</t>
  </si>
  <si>
    <t xml:space="preserve">Миючі засоби    </t>
  </si>
  <si>
    <t>Меблі</t>
  </si>
  <si>
    <t>Бензин</t>
  </si>
  <si>
    <t>Запчастини</t>
  </si>
  <si>
    <t>Ін.матеріали</t>
  </si>
  <si>
    <t>крісло  /  02. 2022</t>
  </si>
  <si>
    <t>печатка автомат / 02. 2022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</si>
  <si>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</si>
  <si>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</si>
  <si>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</si>
  <si>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</si>
  <si>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</si>
  <si>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</si>
  <si>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електричних щитків / 02. 2022</t>
  </si>
  <si>
    <t>поточний ремонт вн. системи теплопостачання / 03. 2022</t>
  </si>
  <si>
    <t>поточний ремонт принтера БФП / 03. 2022</t>
  </si>
  <si>
    <t>поточний ремонт стстемного блоку / 03. 2022</t>
  </si>
  <si>
    <t>поточний ремонт картриджа / 03. 2022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</si>
  <si>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</si>
  <si>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</si>
  <si>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</si>
  <si>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</si>
  <si>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</si>
  <si>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</si>
  <si>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</si>
  <si>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</si>
  <si>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</si>
  <si>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</si>
  <si>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</si>
  <si>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</si>
  <si>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розрах. спож. ел. ен. / 01,03.2022</t>
  </si>
  <si>
    <t>тех. підтримка веб ресурсів / 02. 2022</t>
  </si>
  <si>
    <t>супровод програмногозаб. Репчак І.Б. / 03. 2022</t>
  </si>
  <si>
    <t>супровод програмногозаб. ЦІАТ / 03. 2022</t>
  </si>
  <si>
    <t>заправка картриджа / 01, 03. 2022</t>
  </si>
  <si>
    <t>регенерація картриджа / 03. 2022</t>
  </si>
  <si>
    <t>Кошторисні призначення та касові видатки 
Управління освіти виконачого комітету Нововолинської міської ради Волинської обл.,</t>
  </si>
  <si>
    <t>за 3 місяці 2022 р.</t>
  </si>
  <si>
    <t>Установа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</si>
  <si>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</si>
  <si>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</si>
  <si>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</si>
  <si>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</si>
  <si>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</si>
  <si>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</si>
  <si>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</si>
  <si>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</si>
  <si>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</si>
  <si>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</si>
  <si>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Централізована бухгалтерія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</si>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</sst>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3" fillId="0" borderId="0" xfId="1" applyNumberFormat="1" applyFont="1" applyAlignment="1">
      <alignment horizont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4" fontId="3" fillId="0" borderId="4" xfId="1" applyNumberFormat="1" applyFont="1" applyBorder="1" applyAlignment="1">
      <alignment horizontal="center" vertical="center"/>
    </xf>
    <xf numFmtId="0" fontId="6" fillId="0" borderId="0" xfId="1" applyFont="1" applyBorder="1"/>
    <xf numFmtId="0" fontId="7" fillId="0" borderId="0" xfId="1" applyFont="1" applyBorder="1" applyAlignment="1"/>
    <xf numFmtId="0" fontId="8" fillId="0" borderId="0" xfId="1" applyFont="1" applyBorder="1" applyAlignment="1"/>
    <xf numFmtId="0" fontId="3" fillId="0" borderId="0" xfId="1" applyFont="1" applyBorder="1" applyAlignment="1">
      <alignment horizontal="center"/>
    </xf>
    <xf numFmtId="0" fontId="9" fillId="0" borderId="0" xfId="1" applyFont="1" applyBorder="1" applyAlignment="1" applyProtection="1">
      <alignment horizontal="center" wrapText="1"/>
      <protection locked="0"/>
    </xf>
    <xf numFmtId="0" fontId="9" fillId="0" borderId="0" xfId="1" applyFont="1" applyBorder="1" applyAlignment="1" applyProtection="1">
      <alignment horizontal="center"/>
      <protection locked="0"/>
    </xf>
    <xf numFmtId="0" fontId="6" fillId="0" borderId="0" xfId="1" applyFont="1" applyBorder="1" applyAlignment="1">
      <alignment horizontal="center"/>
    </xf>
    <xf numFmtId="0" fontId="6" fillId="0" borderId="5" xfId="1" applyFont="1" applyBorder="1" applyAlignment="1" applyProtection="1">
      <alignment horizontal="center" vertical="center"/>
      <protection locked="0"/>
    </xf>
    <xf numFmtId="0" fontId="10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2" xfId="1" applyFont="1" applyBorder="1" applyAlignment="1" applyProtection="1">
      <alignment horizontal="center" vertical="center"/>
      <protection locked="0"/>
    </xf>
    <xf numFmtId="0" fontId="10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1" fontId="7" fillId="0" borderId="9" xfId="1" applyNumberFormat="1" applyFont="1" applyBorder="1" applyAlignment="1" applyProtection="1">
      <alignment horizontal="center" vertical="center" wrapText="1"/>
      <protection locked="0"/>
    </xf>
    <xf numFmtId="1" fontId="7" fillId="0" borderId="18" xfId="1" applyNumberFormat="1" applyFont="1" applyBorder="1" applyAlignment="1">
      <alignment horizontal="center" vertical="center" wrapText="1"/>
    </xf>
    <xf numFmtId="1" fontId="8" fillId="0" borderId="19" xfId="1" applyNumberFormat="1" applyFont="1" applyBorder="1" applyAlignment="1">
      <alignment horizontal="center" vertical="top" wrapText="1"/>
    </xf>
    <xf numFmtId="1" fontId="8" fillId="0" borderId="20" xfId="1" applyNumberFormat="1" applyFont="1" applyBorder="1" applyAlignment="1">
      <alignment horizontal="center" vertical="top" wrapText="1"/>
    </xf>
    <xf numFmtId="1" fontId="8" fillId="0" borderId="21" xfId="1" applyNumberFormat="1" applyFont="1" applyBorder="1" applyAlignment="1">
      <alignment horizontal="center" vertical="top" wrapText="1"/>
    </xf>
    <xf numFmtId="1" fontId="8" fillId="0" borderId="11" xfId="1" applyNumberFormat="1" applyFont="1" applyBorder="1" applyAlignment="1">
      <alignment horizontal="center" vertical="center" wrapText="1"/>
    </xf>
    <xf numFmtId="1" fontId="8" fillId="0" borderId="21" xfId="1" applyNumberFormat="1" applyFont="1" applyBorder="1" applyAlignment="1">
      <alignment horizontal="center" vertical="center" wrapText="1"/>
    </xf>
    <xf numFmtId="1" fontId="8" fillId="0" borderId="10" xfId="1" applyNumberFormat="1" applyFont="1" applyBorder="1" applyAlignment="1">
      <alignment horizontal="center" vertical="center" wrapText="1"/>
    </xf>
    <xf numFmtId="1" fontId="8" fillId="0" borderId="18" xfId="1" applyNumberFormat="1" applyFont="1" applyBorder="1" applyAlignment="1">
      <alignment horizontal="center" vertical="center" wrapText="1"/>
    </xf>
    <xf numFmtId="1" fontId="8" fillId="0" borderId="22" xfId="1" applyNumberFormat="1" applyFont="1" applyBorder="1" applyAlignment="1">
      <alignment horizontal="center" vertical="center" wrapText="1"/>
    </xf>
    <xf numFmtId="1" fontId="11" fillId="0" borderId="0" xfId="1" applyNumberFormat="1" applyFont="1"/>
    <xf numFmtId="0" fontId="6" fillId="0" borderId="23" xfId="1" applyFont="1" applyBorder="1" applyAlignment="1" applyProtection="1">
      <alignment horizontal="center" vertical="center" wrapText="1"/>
      <protection locked="0"/>
    </xf>
    <xf numFmtId="0" fontId="12" fillId="0" borderId="24" xfId="1" applyFont="1" applyBorder="1" applyAlignment="1">
      <alignment horizontal="left" vertical="center" wrapText="1" indent="1"/>
    </xf>
    <xf numFmtId="0" fontId="12" fillId="0" borderId="25" xfId="1" applyFont="1" applyBorder="1" applyAlignment="1">
      <alignment horizontal="left" vertical="top" wrapText="1" indent="1"/>
    </xf>
    <xf numFmtId="0" fontId="12" fillId="0" borderId="26" xfId="1" applyFont="1" applyBorder="1" applyAlignment="1">
      <alignment horizontal="left" vertical="top" wrapText="1" indent="1"/>
    </xf>
    <xf numFmtId="164" fontId="12" fillId="0" borderId="27" xfId="1" applyNumberFormat="1" applyFont="1" applyBorder="1" applyAlignment="1">
      <alignment horizontal="right" vertical="center" wrapText="1" indent="1"/>
    </xf>
    <xf numFmtId="164" fontId="12" fillId="0" borderId="28" xfId="1" applyNumberFormat="1" applyFont="1" applyBorder="1" applyAlignment="1">
      <alignment horizontal="right" vertical="center" wrapText="1" indent="1"/>
    </xf>
    <xf numFmtId="164" fontId="12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30" xfId="1" applyNumberFormat="1" applyFont="1" applyFill="1" applyBorder="1" applyAlignment="1" applyProtection="1">
      <alignment horizontal="right" vertical="center" wrapText="1" indent="1"/>
    </xf>
    <xf numFmtId="0" fontId="11" fillId="0" borderId="0" xfId="1" applyFont="1"/>
    <xf numFmtId="0" fontId="12" fillId="0" borderId="30" xfId="1" applyFont="1" applyBorder="1" applyAlignment="1">
      <alignment horizontal="left" vertical="center" wrapText="1" indent="1"/>
    </xf>
    <xf numFmtId="0" fontId="12" fillId="0" borderId="3" xfId="1" applyFont="1" applyBorder="1" applyAlignment="1">
      <alignment horizontal="left" vertical="top" wrapText="1" indent="1"/>
    </xf>
    <xf numFmtId="0" fontId="13" fillId="0" borderId="2" xfId="1" applyFont="1" applyBorder="1" applyAlignment="1">
      <alignment horizontal="left" indent="1"/>
    </xf>
    <xf numFmtId="164" fontId="13" fillId="0" borderId="31" xfId="1" applyNumberFormat="1" applyFont="1" applyBorder="1" applyAlignment="1">
      <alignment horizontal="right" vertical="center" wrapText="1" indent="1"/>
    </xf>
    <xf numFmtId="164" fontId="12" fillId="0" borderId="32" xfId="1" applyNumberFormat="1" applyFont="1" applyBorder="1" applyAlignment="1">
      <alignment horizontal="right" vertical="center" wrapText="1" indent="1"/>
    </xf>
    <xf numFmtId="0" fontId="12" fillId="0" borderId="33" xfId="1" applyFont="1" applyBorder="1" applyAlignment="1">
      <alignment horizontal="left" vertical="top" wrapText="1" indent="1"/>
    </xf>
    <xf numFmtId="0" fontId="12" fillId="0" borderId="13" xfId="1" applyFont="1" applyBorder="1" applyAlignment="1">
      <alignment horizontal="left" vertical="center" wrapText="1" indent="1"/>
    </xf>
    <xf numFmtId="0" fontId="12" fillId="0" borderId="14" xfId="1" applyFont="1" applyBorder="1" applyAlignment="1">
      <alignment horizontal="left" vertical="top" wrapText="1" indent="1"/>
    </xf>
    <xf numFmtId="0" fontId="13" fillId="0" borderId="15" xfId="1" applyFont="1" applyBorder="1" applyAlignment="1">
      <alignment horizontal="left" indent="1"/>
    </xf>
    <xf numFmtId="0" fontId="12" fillId="0" borderId="34" xfId="1" applyFont="1" applyBorder="1" applyAlignment="1">
      <alignment horizontal="center" vertical="top" wrapText="1"/>
    </xf>
    <xf numFmtId="164" fontId="12" fillId="0" borderId="35" xfId="1" applyNumberFormat="1" applyFont="1" applyBorder="1" applyAlignment="1">
      <alignment horizontal="right" vertical="center" wrapText="1" indent="1"/>
    </xf>
    <xf numFmtId="164" fontId="12" fillId="0" borderId="36" xfId="1" applyNumberFormat="1" applyFont="1" applyBorder="1" applyAlignment="1">
      <alignment horizontal="right" vertical="center" wrapText="1" indent="1"/>
    </xf>
    <xf numFmtId="165" fontId="12" fillId="0" borderId="13" xfId="1" applyNumberFormat="1" applyFont="1" applyFill="1" applyBorder="1" applyAlignment="1" applyProtection="1">
      <alignment horizontal="right" vertical="center" wrapText="1" indent="1"/>
    </xf>
    <xf numFmtId="0" fontId="2" fillId="4" borderId="9" xfId="1" applyFont="1" applyFill="1" applyBorder="1" applyAlignment="1" applyProtection="1">
      <alignment horizontal="center" vertical="top" wrapText="1"/>
      <protection locked="0"/>
    </xf>
    <xf numFmtId="0" fontId="2" fillId="4" borderId="10" xfId="1" applyFont="1" applyFill="1" applyBorder="1" applyAlignment="1">
      <alignment horizontal="center" vertical="top" wrapText="1"/>
    </xf>
    <xf numFmtId="0" fontId="2" fillId="4" borderId="9" xfId="1" applyFont="1" applyFill="1" applyBorder="1" applyAlignment="1">
      <alignment horizontal="center" vertical="top" wrapText="1"/>
    </xf>
    <xf numFmtId="164" fontId="2" fillId="4" borderId="21" xfId="1" applyNumberFormat="1" applyFont="1" applyFill="1" applyBorder="1" applyAlignment="1">
      <alignment horizontal="right" vertical="center" wrapText="1" indent="1"/>
    </xf>
    <xf numFmtId="164" fontId="2" fillId="4" borderId="11" xfId="1" applyNumberFormat="1" applyFont="1" applyFill="1" applyBorder="1" applyAlignment="1">
      <alignment horizontal="right" vertical="center" wrapText="1" indent="1"/>
    </xf>
    <xf numFmtId="164" fontId="2" fillId="4" borderId="10" xfId="1" applyNumberFormat="1" applyFont="1" applyFill="1" applyBorder="1" applyAlignment="1">
      <alignment horizontal="right" vertical="center" wrapText="1" indent="1"/>
    </xf>
    <xf numFmtId="165" fontId="2" fillId="4" borderId="18" xfId="1" applyNumberFormat="1" applyFont="1" applyFill="1" applyBorder="1" applyAlignment="1" applyProtection="1">
      <alignment horizontal="right" vertical="center" wrapText="1" indent="1"/>
    </xf>
    <xf numFmtId="0" fontId="11" fillId="0" borderId="0" xfId="1" applyFont="1" applyAlignment="1">
      <alignment horizontal="center"/>
    </xf>
    <xf numFmtId="0" fontId="6" fillId="0" borderId="0" xfId="1" applyFont="1"/>
    <xf numFmtId="0" fontId="14" fillId="0" borderId="0" xfId="1" applyFont="1" applyAlignment="1">
      <alignment horizontal="center"/>
    </xf>
  </cellXfs>
  <cellStyles count="2">
    <cellStyle name="Обычный" xfId="0" builtinId="0"/>
    <cellStyle name="Обычный 2" xfId="1" xr:uid="{FE0161F5-F5C5-477B-BAE4-F0ADFF393C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3C262-EBF9-4925-A66B-9B8A133B6577}">
  <sheetPr codeName="Лист1">
    <pageSetUpPr fitToPage="1"/>
  </sheetPr>
  <dimension ref="A1:Z26"/>
  <sheetViews>
    <sheetView tabSelected="1" zoomScale="72" zoomScaleNormal="72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1" style="95" customWidth="1"/>
    <col min="2" max="2" width="8.28515625" style="96" customWidth="1"/>
    <col min="3" max="3" width="16" style="94" customWidth="1"/>
    <col min="4" max="4" width="33.28515625" style="73" customWidth="1"/>
    <col min="5" max="5" width="21.85546875" style="73" customWidth="1"/>
    <col min="6" max="6" width="23" style="94" customWidth="1"/>
    <col min="7" max="7" width="22.28515625" style="94" customWidth="1"/>
    <col min="8" max="8" width="21.7109375" style="94" customWidth="1"/>
    <col min="9" max="10" width="23" style="94" customWidth="1"/>
    <col min="11" max="11" width="19.85546875" style="73" customWidth="1"/>
    <col min="12" max="13" width="18.5703125" style="94" customWidth="1"/>
    <col min="14" max="14" width="21" style="94" hidden="1" customWidth="1"/>
    <col min="15" max="15" width="23.5703125" style="94" hidden="1" customWidth="1"/>
    <col min="16" max="16" width="21" style="94" hidden="1" customWidth="1"/>
    <col min="17" max="17" width="19.42578125" style="73" customWidth="1"/>
    <col min="18" max="19" width="19.42578125" style="94" customWidth="1"/>
    <col min="20" max="21" width="18.140625" style="94" customWidth="1"/>
    <col min="22" max="22" width="14.28515625" style="73" customWidth="1"/>
    <col min="23" max="25" width="18.140625" style="94" customWidth="1"/>
    <col min="26" max="27" width="14.28515625" style="73" customWidth="1"/>
    <col min="28" max="16384" width="9.140625" style="73"/>
  </cols>
  <sheetData>
    <row r="1" spans="1:26" s="30" customFormat="1" ht="7.5" customHeight="1" x14ac:dyDescent="0.3">
      <c r="B1" s="31"/>
      <c r="C1" s="32"/>
      <c r="D1" s="32"/>
      <c r="E1" s="32"/>
      <c r="F1" s="32"/>
      <c r="G1" s="32"/>
      <c r="H1" s="32"/>
      <c r="I1" s="33"/>
      <c r="J1" s="33"/>
      <c r="L1" s="32"/>
      <c r="M1" s="32"/>
      <c r="N1" s="32"/>
      <c r="O1" s="33"/>
      <c r="P1" s="33"/>
      <c r="R1" s="32"/>
      <c r="S1" s="32"/>
      <c r="T1" s="32"/>
      <c r="U1" s="33"/>
      <c r="W1" s="32"/>
      <c r="X1" s="32"/>
      <c r="Y1" s="33"/>
    </row>
    <row r="2" spans="1:26" s="30" customFormat="1" ht="6.75" customHeight="1" x14ac:dyDescent="0.25">
      <c r="B2" s="34" t="s">
        <v>50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26" s="30" customFormat="1" ht="40.5" customHeight="1" x14ac:dyDescent="0.25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4" spans="1:26" s="30" customFormat="1" ht="22.5" customHeight="1" x14ac:dyDescent="0.3">
      <c r="B4" s="35" t="s">
        <v>51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</row>
    <row r="5" spans="1:26" s="30" customFormat="1" ht="2.25" customHeight="1" thickBot="1" x14ac:dyDescent="0.3">
      <c r="B5" s="36"/>
      <c r="C5" s="36"/>
      <c r="D5" s="36"/>
      <c r="E5" s="36"/>
      <c r="F5" s="36"/>
      <c r="G5" s="36"/>
      <c r="H5" s="36"/>
      <c r="I5" s="36"/>
      <c r="J5" s="36"/>
      <c r="K5" s="36"/>
      <c r="N5" s="36"/>
      <c r="O5" s="36"/>
      <c r="P5" s="36"/>
      <c r="Q5" s="36"/>
      <c r="T5" s="36"/>
      <c r="U5" s="36"/>
      <c r="V5" s="36"/>
      <c r="X5" s="36"/>
      <c r="Y5" s="36"/>
      <c r="Z5" s="36"/>
    </row>
    <row r="6" spans="1:26" s="30" customFormat="1" ht="40.5" customHeight="1" thickBot="1" x14ac:dyDescent="0.3">
      <c r="A6" s="37" t="s">
        <v>52</v>
      </c>
      <c r="B6" s="38" t="s">
        <v>53</v>
      </c>
      <c r="C6" s="39" t="s">
        <v>54</v>
      </c>
      <c r="D6" s="40"/>
      <c r="E6" s="41" t="s">
        <v>55</v>
      </c>
      <c r="F6" s="42"/>
      <c r="G6" s="43"/>
      <c r="H6" s="41" t="s">
        <v>56</v>
      </c>
      <c r="I6" s="42"/>
      <c r="J6" s="43"/>
      <c r="K6" s="44" t="s">
        <v>57</v>
      </c>
      <c r="L6" s="45"/>
      <c r="M6" s="43"/>
      <c r="N6" s="44" t="s">
        <v>58</v>
      </c>
      <c r="O6" s="45"/>
      <c r="P6" s="46"/>
      <c r="Q6" s="44" t="s">
        <v>59</v>
      </c>
      <c r="R6" s="45"/>
      <c r="S6" s="43"/>
    </row>
    <row r="7" spans="1:26" s="30" customFormat="1" ht="53.25" customHeight="1" thickBot="1" x14ac:dyDescent="0.3">
      <c r="A7" s="47"/>
      <c r="B7" s="48"/>
      <c r="C7" s="49"/>
      <c r="D7" s="50"/>
      <c r="E7" s="51" t="s">
        <v>60</v>
      </c>
      <c r="F7" s="52" t="s">
        <v>61</v>
      </c>
      <c r="G7" s="52" t="s">
        <v>62</v>
      </c>
      <c r="H7" s="51" t="s">
        <v>60</v>
      </c>
      <c r="I7" s="52" t="s">
        <v>61</v>
      </c>
      <c r="J7" s="52" t="s">
        <v>62</v>
      </c>
      <c r="K7" s="51" t="s">
        <v>60</v>
      </c>
      <c r="L7" s="52" t="s">
        <v>61</v>
      </c>
      <c r="M7" s="52" t="s">
        <v>62</v>
      </c>
      <c r="N7" s="51" t="s">
        <v>60</v>
      </c>
      <c r="O7" s="52" t="s">
        <v>61</v>
      </c>
      <c r="P7" s="52" t="s">
        <v>62</v>
      </c>
      <c r="Q7" s="51" t="s">
        <v>60</v>
      </c>
      <c r="R7" s="52" t="s">
        <v>61</v>
      </c>
      <c r="S7" s="52" t="s">
        <v>62</v>
      </c>
    </row>
    <row r="8" spans="1:26" s="63" customFormat="1" ht="15" thickBot="1" x14ac:dyDescent="0.25">
      <c r="A8" s="53">
        <v>1</v>
      </c>
      <c r="B8" s="54">
        <v>2</v>
      </c>
      <c r="C8" s="55">
        <v>3</v>
      </c>
      <c r="D8" s="56"/>
      <c r="E8" s="57">
        <v>4</v>
      </c>
      <c r="F8" s="58">
        <v>5</v>
      </c>
      <c r="G8" s="58">
        <v>6</v>
      </c>
      <c r="H8" s="59">
        <v>7</v>
      </c>
      <c r="I8" s="60">
        <v>8</v>
      </c>
      <c r="J8" s="61">
        <v>9</v>
      </c>
      <c r="K8" s="59">
        <v>10</v>
      </c>
      <c r="L8" s="58">
        <v>11</v>
      </c>
      <c r="M8" s="58">
        <v>12</v>
      </c>
      <c r="N8" s="60">
        <v>13</v>
      </c>
      <c r="O8" s="62">
        <v>14</v>
      </c>
      <c r="P8" s="62">
        <v>15</v>
      </c>
      <c r="Q8" s="60">
        <v>16</v>
      </c>
      <c r="R8" s="62">
        <v>17</v>
      </c>
      <c r="S8" s="62">
        <v>18</v>
      </c>
    </row>
    <row r="9" spans="1:26" ht="18.75" customHeight="1" x14ac:dyDescent="0.2">
      <c r="A9" s="64" t="s">
        <v>63</v>
      </c>
      <c r="B9" s="65">
        <v>2111</v>
      </c>
      <c r="C9" s="66" t="s">
        <v>64</v>
      </c>
      <c r="D9" s="67"/>
      <c r="E9" s="68">
        <f t="shared" ref="E9:G24" si="0">H9+K9+N9+Q9</f>
        <v>3671800</v>
      </c>
      <c r="F9" s="69">
        <f t="shared" si="0"/>
        <v>841004.47</v>
      </c>
      <c r="G9" s="69">
        <f t="shared" si="0"/>
        <v>2830795.5300000003</v>
      </c>
      <c r="H9" s="70">
        <v>3671800</v>
      </c>
      <c r="I9" s="71">
        <v>841004.47</v>
      </c>
      <c r="J9" s="72">
        <f>H9-I9</f>
        <v>2830795.5300000003</v>
      </c>
      <c r="K9" s="70">
        <v>0</v>
      </c>
      <c r="L9" s="71">
        <v>0</v>
      </c>
      <c r="M9" s="72">
        <f>K9-L9</f>
        <v>0</v>
      </c>
      <c r="N9" s="70">
        <v>0</v>
      </c>
      <c r="O9" s="71">
        <v>0</v>
      </c>
      <c r="P9" s="72">
        <f>N9-O9</f>
        <v>0</v>
      </c>
      <c r="Q9" s="70">
        <v>0</v>
      </c>
      <c r="R9" s="71">
        <v>0</v>
      </c>
      <c r="S9" s="72">
        <f>Q9-R9</f>
        <v>0</v>
      </c>
      <c r="T9" s="73"/>
      <c r="U9" s="73"/>
      <c r="W9" s="73"/>
      <c r="X9" s="73"/>
      <c r="Y9" s="73"/>
    </row>
    <row r="10" spans="1:26" ht="18.75" customHeight="1" x14ac:dyDescent="0.2">
      <c r="A10" s="64"/>
      <c r="B10" s="74">
        <v>2120</v>
      </c>
      <c r="C10" s="75" t="s">
        <v>65</v>
      </c>
      <c r="D10" s="76"/>
      <c r="E10" s="77">
        <f t="shared" si="0"/>
        <v>800000</v>
      </c>
      <c r="F10" s="78">
        <f t="shared" si="0"/>
        <v>172609.06</v>
      </c>
      <c r="G10" s="78">
        <f t="shared" si="0"/>
        <v>627390.93999999994</v>
      </c>
      <c r="H10" s="70">
        <v>800000</v>
      </c>
      <c r="I10" s="71">
        <v>172609.06</v>
      </c>
      <c r="J10" s="72">
        <f>H10-I10</f>
        <v>627390.93999999994</v>
      </c>
      <c r="K10" s="70">
        <v>0</v>
      </c>
      <c r="L10" s="71">
        <v>0</v>
      </c>
      <c r="M10" s="72">
        <f>K10-L10</f>
        <v>0</v>
      </c>
      <c r="N10" s="70">
        <v>0</v>
      </c>
      <c r="O10" s="71">
        <v>0</v>
      </c>
      <c r="P10" s="72">
        <f>N10-O10</f>
        <v>0</v>
      </c>
      <c r="Q10" s="70">
        <v>0</v>
      </c>
      <c r="R10" s="71">
        <v>0</v>
      </c>
      <c r="S10" s="72">
        <f>Q10-R10</f>
        <v>0</v>
      </c>
      <c r="T10" s="73"/>
      <c r="U10" s="73"/>
      <c r="W10" s="73"/>
      <c r="X10" s="73"/>
      <c r="Y10" s="73"/>
    </row>
    <row r="11" spans="1:26" ht="18.75" customHeight="1" x14ac:dyDescent="0.2">
      <c r="A11" s="64"/>
      <c r="B11" s="74">
        <v>2210</v>
      </c>
      <c r="C11" s="75" t="s">
        <v>2</v>
      </c>
      <c r="D11" s="76"/>
      <c r="E11" s="77">
        <f t="shared" si="0"/>
        <v>216650</v>
      </c>
      <c r="F11" s="78">
        <f t="shared" si="0"/>
        <v>70315</v>
      </c>
      <c r="G11" s="78">
        <f t="shared" si="0"/>
        <v>146335</v>
      </c>
      <c r="H11" s="70">
        <f>108600+100000</f>
        <v>208600</v>
      </c>
      <c r="I11" s="71">
        <v>62365</v>
      </c>
      <c r="J11" s="72">
        <f t="shared" ref="J11:J24" si="1">H11-I11</f>
        <v>146235</v>
      </c>
      <c r="K11" s="70">
        <v>8050</v>
      </c>
      <c r="L11" s="71">
        <v>7950</v>
      </c>
      <c r="M11" s="72">
        <f t="shared" ref="M11:M24" si="2">K11-L11</f>
        <v>100</v>
      </c>
      <c r="N11" s="70">
        <v>0</v>
      </c>
      <c r="O11" s="71">
        <v>0</v>
      </c>
      <c r="P11" s="72">
        <f t="shared" ref="P11:P24" si="3">N11-O11</f>
        <v>0</v>
      </c>
      <c r="Q11" s="70">
        <v>0</v>
      </c>
      <c r="R11" s="71">
        <v>0</v>
      </c>
      <c r="S11" s="72">
        <f t="shared" ref="S11:S24" si="4">Q11-R11</f>
        <v>0</v>
      </c>
      <c r="T11" s="73"/>
      <c r="U11" s="73"/>
      <c r="W11" s="73"/>
      <c r="X11" s="73"/>
      <c r="Y11" s="73"/>
    </row>
    <row r="12" spans="1:26" ht="18.75" customHeight="1" x14ac:dyDescent="0.2">
      <c r="A12" s="64"/>
      <c r="B12" s="74">
        <v>2230</v>
      </c>
      <c r="C12" s="75" t="s">
        <v>66</v>
      </c>
      <c r="D12" s="76"/>
      <c r="E12" s="77">
        <f t="shared" si="0"/>
        <v>0</v>
      </c>
      <c r="F12" s="78">
        <f t="shared" si="0"/>
        <v>0</v>
      </c>
      <c r="G12" s="78">
        <f t="shared" si="0"/>
        <v>0</v>
      </c>
      <c r="H12" s="70">
        <v>0</v>
      </c>
      <c r="I12" s="71">
        <v>0</v>
      </c>
      <c r="J12" s="72">
        <f t="shared" si="1"/>
        <v>0</v>
      </c>
      <c r="K12" s="70">
        <v>0</v>
      </c>
      <c r="L12" s="71">
        <v>0</v>
      </c>
      <c r="M12" s="72">
        <f t="shared" si="2"/>
        <v>0</v>
      </c>
      <c r="N12" s="70">
        <v>0</v>
      </c>
      <c r="O12" s="71">
        <v>0</v>
      </c>
      <c r="P12" s="72">
        <f t="shared" si="3"/>
        <v>0</v>
      </c>
      <c r="Q12" s="70">
        <v>0</v>
      </c>
      <c r="R12" s="71">
        <v>0</v>
      </c>
      <c r="S12" s="72">
        <f t="shared" si="4"/>
        <v>0</v>
      </c>
      <c r="T12" s="73"/>
      <c r="U12" s="73"/>
      <c r="W12" s="73"/>
      <c r="X12" s="73"/>
      <c r="Y12" s="73"/>
    </row>
    <row r="13" spans="1:26" ht="18.75" customHeight="1" x14ac:dyDescent="0.2">
      <c r="A13" s="64"/>
      <c r="B13" s="74">
        <v>2240</v>
      </c>
      <c r="C13" s="75" t="s">
        <v>21</v>
      </c>
      <c r="D13" s="76"/>
      <c r="E13" s="77">
        <f t="shared" si="0"/>
        <v>440700</v>
      </c>
      <c r="F13" s="78">
        <f t="shared" si="0"/>
        <v>31853.799999999996</v>
      </c>
      <c r="G13" s="78">
        <f t="shared" si="0"/>
        <v>408846.2</v>
      </c>
      <c r="H13" s="70">
        <v>440700</v>
      </c>
      <c r="I13" s="71">
        <v>31853.799999999996</v>
      </c>
      <c r="J13" s="72">
        <f t="shared" si="1"/>
        <v>408846.2</v>
      </c>
      <c r="K13" s="70">
        <v>0</v>
      </c>
      <c r="L13" s="71">
        <v>0</v>
      </c>
      <c r="M13" s="72">
        <f t="shared" si="2"/>
        <v>0</v>
      </c>
      <c r="N13" s="70">
        <v>0</v>
      </c>
      <c r="O13" s="71">
        <v>0</v>
      </c>
      <c r="P13" s="72">
        <f t="shared" si="3"/>
        <v>0</v>
      </c>
      <c r="Q13" s="70">
        <v>0</v>
      </c>
      <c r="R13" s="71">
        <v>0</v>
      </c>
      <c r="S13" s="72">
        <f t="shared" si="4"/>
        <v>0</v>
      </c>
      <c r="T13" s="73"/>
      <c r="U13" s="73"/>
      <c r="W13" s="73"/>
      <c r="X13" s="73"/>
      <c r="Y13" s="73"/>
    </row>
    <row r="14" spans="1:26" ht="18.75" customHeight="1" x14ac:dyDescent="0.2">
      <c r="A14" s="64"/>
      <c r="B14" s="74">
        <v>2250</v>
      </c>
      <c r="C14" s="75" t="s">
        <v>67</v>
      </c>
      <c r="D14" s="76"/>
      <c r="E14" s="77">
        <f t="shared" si="0"/>
        <v>4000</v>
      </c>
      <c r="F14" s="78">
        <f t="shared" si="0"/>
        <v>0</v>
      </c>
      <c r="G14" s="78">
        <f t="shared" si="0"/>
        <v>4000</v>
      </c>
      <c r="H14" s="70">
        <v>4000</v>
      </c>
      <c r="I14" s="71">
        <v>0</v>
      </c>
      <c r="J14" s="72">
        <f t="shared" si="1"/>
        <v>4000</v>
      </c>
      <c r="K14" s="70">
        <v>0</v>
      </c>
      <c r="L14" s="71">
        <v>0</v>
      </c>
      <c r="M14" s="72">
        <f t="shared" si="2"/>
        <v>0</v>
      </c>
      <c r="N14" s="70">
        <v>0</v>
      </c>
      <c r="O14" s="71">
        <v>0</v>
      </c>
      <c r="P14" s="72">
        <f t="shared" si="3"/>
        <v>0</v>
      </c>
      <c r="Q14" s="70">
        <v>0</v>
      </c>
      <c r="R14" s="71">
        <v>0</v>
      </c>
      <c r="S14" s="72">
        <f t="shared" si="4"/>
        <v>0</v>
      </c>
      <c r="T14" s="73"/>
      <c r="U14" s="73"/>
      <c r="W14" s="73"/>
      <c r="X14" s="73"/>
      <c r="Y14" s="73"/>
    </row>
    <row r="15" spans="1:26" ht="18.75" customHeight="1" x14ac:dyDescent="0.2">
      <c r="A15" s="64"/>
      <c r="B15" s="74">
        <v>2271</v>
      </c>
      <c r="C15" s="75" t="s">
        <v>68</v>
      </c>
      <c r="D15" s="76"/>
      <c r="E15" s="77">
        <f t="shared" si="0"/>
        <v>108000</v>
      </c>
      <c r="F15" s="78">
        <f t="shared" si="0"/>
        <v>60952.57</v>
      </c>
      <c r="G15" s="78">
        <f t="shared" si="0"/>
        <v>47047.43</v>
      </c>
      <c r="H15" s="70">
        <v>108000</v>
      </c>
      <c r="I15" s="71">
        <v>60952.57</v>
      </c>
      <c r="J15" s="72">
        <f t="shared" si="1"/>
        <v>47047.43</v>
      </c>
      <c r="K15" s="70">
        <v>0</v>
      </c>
      <c r="L15" s="71">
        <v>0</v>
      </c>
      <c r="M15" s="72">
        <f t="shared" si="2"/>
        <v>0</v>
      </c>
      <c r="N15" s="70">
        <v>0</v>
      </c>
      <c r="O15" s="71">
        <v>0</v>
      </c>
      <c r="P15" s="72">
        <f t="shared" si="3"/>
        <v>0</v>
      </c>
      <c r="Q15" s="70">
        <v>0</v>
      </c>
      <c r="R15" s="71">
        <v>0</v>
      </c>
      <c r="S15" s="72">
        <f t="shared" si="4"/>
        <v>0</v>
      </c>
      <c r="T15" s="73"/>
      <c r="U15" s="73"/>
      <c r="W15" s="73"/>
      <c r="X15" s="73"/>
      <c r="Y15" s="73"/>
    </row>
    <row r="16" spans="1:26" ht="18.75" customHeight="1" x14ac:dyDescent="0.2">
      <c r="A16" s="64"/>
      <c r="B16" s="74">
        <v>2272</v>
      </c>
      <c r="C16" s="75" t="s">
        <v>69</v>
      </c>
      <c r="D16" s="76"/>
      <c r="E16" s="77">
        <f t="shared" si="0"/>
        <v>4000</v>
      </c>
      <c r="F16" s="78">
        <f t="shared" si="0"/>
        <v>1198.44</v>
      </c>
      <c r="G16" s="78">
        <f t="shared" si="0"/>
        <v>2801.56</v>
      </c>
      <c r="H16" s="70">
        <v>4000</v>
      </c>
      <c r="I16" s="71">
        <v>1198.44</v>
      </c>
      <c r="J16" s="72">
        <f t="shared" si="1"/>
        <v>2801.56</v>
      </c>
      <c r="K16" s="70">
        <v>0</v>
      </c>
      <c r="L16" s="71">
        <v>0</v>
      </c>
      <c r="M16" s="72">
        <f t="shared" si="2"/>
        <v>0</v>
      </c>
      <c r="N16" s="70">
        <v>0</v>
      </c>
      <c r="O16" s="71">
        <v>0</v>
      </c>
      <c r="P16" s="72">
        <f t="shared" si="3"/>
        <v>0</v>
      </c>
      <c r="Q16" s="70">
        <v>0</v>
      </c>
      <c r="R16" s="71">
        <v>0</v>
      </c>
      <c r="S16" s="72">
        <f t="shared" si="4"/>
        <v>0</v>
      </c>
      <c r="T16" s="73"/>
      <c r="U16" s="73"/>
      <c r="W16" s="73"/>
      <c r="X16" s="73"/>
      <c r="Y16" s="73"/>
    </row>
    <row r="17" spans="1:25" ht="18.75" customHeight="1" x14ac:dyDescent="0.2">
      <c r="A17" s="64"/>
      <c r="B17" s="74">
        <v>2273</v>
      </c>
      <c r="C17" s="75" t="s">
        <v>70</v>
      </c>
      <c r="D17" s="76"/>
      <c r="E17" s="77">
        <f t="shared" si="0"/>
        <v>40600</v>
      </c>
      <c r="F17" s="78">
        <f t="shared" si="0"/>
        <v>17768.649999999998</v>
      </c>
      <c r="G17" s="78">
        <f t="shared" si="0"/>
        <v>22831.350000000002</v>
      </c>
      <c r="H17" s="70">
        <v>40600</v>
      </c>
      <c r="I17" s="71">
        <v>17768.649999999998</v>
      </c>
      <c r="J17" s="72">
        <f t="shared" si="1"/>
        <v>22831.350000000002</v>
      </c>
      <c r="K17" s="70">
        <v>0</v>
      </c>
      <c r="L17" s="71">
        <v>0</v>
      </c>
      <c r="M17" s="72">
        <f t="shared" si="2"/>
        <v>0</v>
      </c>
      <c r="N17" s="70">
        <v>0</v>
      </c>
      <c r="O17" s="71">
        <v>0</v>
      </c>
      <c r="P17" s="72">
        <f t="shared" si="3"/>
        <v>0</v>
      </c>
      <c r="Q17" s="70">
        <v>0</v>
      </c>
      <c r="R17" s="71">
        <v>0</v>
      </c>
      <c r="S17" s="72">
        <f t="shared" si="4"/>
        <v>0</v>
      </c>
      <c r="T17" s="73"/>
      <c r="U17" s="73"/>
      <c r="W17" s="73"/>
      <c r="X17" s="73"/>
      <c r="Y17" s="73"/>
    </row>
    <row r="18" spans="1:25" ht="18.75" customHeight="1" x14ac:dyDescent="0.2">
      <c r="A18" s="64"/>
      <c r="B18" s="74">
        <v>2274</v>
      </c>
      <c r="C18" s="75" t="s">
        <v>71</v>
      </c>
      <c r="D18" s="76"/>
      <c r="E18" s="77">
        <f t="shared" si="0"/>
        <v>0</v>
      </c>
      <c r="F18" s="78">
        <f t="shared" si="0"/>
        <v>0</v>
      </c>
      <c r="G18" s="78">
        <f t="shared" si="0"/>
        <v>0</v>
      </c>
      <c r="H18" s="70">
        <v>0</v>
      </c>
      <c r="I18" s="71">
        <v>0</v>
      </c>
      <c r="J18" s="72">
        <f t="shared" si="1"/>
        <v>0</v>
      </c>
      <c r="K18" s="70">
        <v>0</v>
      </c>
      <c r="L18" s="71">
        <v>0</v>
      </c>
      <c r="M18" s="72">
        <f t="shared" si="2"/>
        <v>0</v>
      </c>
      <c r="N18" s="70">
        <v>0</v>
      </c>
      <c r="O18" s="71">
        <v>0</v>
      </c>
      <c r="P18" s="72">
        <f t="shared" si="3"/>
        <v>0</v>
      </c>
      <c r="Q18" s="70">
        <v>0</v>
      </c>
      <c r="R18" s="71">
        <v>0</v>
      </c>
      <c r="S18" s="72">
        <f t="shared" si="4"/>
        <v>0</v>
      </c>
      <c r="T18" s="73"/>
      <c r="U18" s="73"/>
      <c r="W18" s="73"/>
      <c r="X18" s="73"/>
      <c r="Y18" s="73"/>
    </row>
    <row r="19" spans="1:25" ht="18.75" customHeight="1" x14ac:dyDescent="0.2">
      <c r="A19" s="64"/>
      <c r="B19" s="74">
        <v>2275</v>
      </c>
      <c r="C19" s="75" t="s">
        <v>72</v>
      </c>
      <c r="D19" s="76"/>
      <c r="E19" s="77">
        <f>H19+K19+N19+Q19</f>
        <v>1200</v>
      </c>
      <c r="F19" s="78">
        <f>I19+L19+O19+R19</f>
        <v>278.54999999999995</v>
      </c>
      <c r="G19" s="78">
        <f>J19+M19+P19+S19</f>
        <v>921.45</v>
      </c>
      <c r="H19" s="70">
        <v>1200</v>
      </c>
      <c r="I19" s="71">
        <v>278.54999999999995</v>
      </c>
      <c r="J19" s="72">
        <f t="shared" si="1"/>
        <v>921.45</v>
      </c>
      <c r="K19" s="70">
        <v>0</v>
      </c>
      <c r="L19" s="71">
        <v>0</v>
      </c>
      <c r="M19" s="72">
        <f t="shared" si="2"/>
        <v>0</v>
      </c>
      <c r="N19" s="70">
        <v>0</v>
      </c>
      <c r="O19" s="71">
        <v>0</v>
      </c>
      <c r="P19" s="72">
        <f t="shared" si="3"/>
        <v>0</v>
      </c>
      <c r="Q19" s="70">
        <v>0</v>
      </c>
      <c r="R19" s="71">
        <v>0</v>
      </c>
      <c r="S19" s="72">
        <f t="shared" si="4"/>
        <v>0</v>
      </c>
      <c r="T19" s="73"/>
      <c r="U19" s="73"/>
      <c r="W19" s="73"/>
      <c r="X19" s="73"/>
      <c r="Y19" s="73"/>
    </row>
    <row r="20" spans="1:25" ht="18.75" customHeight="1" x14ac:dyDescent="0.2">
      <c r="A20" s="64"/>
      <c r="B20" s="74">
        <v>2282</v>
      </c>
      <c r="C20" s="79" t="s">
        <v>73</v>
      </c>
      <c r="D20" s="79"/>
      <c r="E20" s="77">
        <f t="shared" si="0"/>
        <v>1550</v>
      </c>
      <c r="F20" s="78">
        <f t="shared" si="0"/>
        <v>0</v>
      </c>
      <c r="G20" s="78">
        <f t="shared" si="0"/>
        <v>1550</v>
      </c>
      <c r="H20" s="70">
        <v>1550</v>
      </c>
      <c r="I20" s="71">
        <v>0</v>
      </c>
      <c r="J20" s="72">
        <f t="shared" si="1"/>
        <v>1550</v>
      </c>
      <c r="K20" s="70">
        <v>0</v>
      </c>
      <c r="L20" s="71">
        <v>0</v>
      </c>
      <c r="M20" s="72">
        <f t="shared" si="2"/>
        <v>0</v>
      </c>
      <c r="N20" s="70">
        <v>0</v>
      </c>
      <c r="O20" s="71">
        <v>0</v>
      </c>
      <c r="P20" s="72">
        <f t="shared" si="3"/>
        <v>0</v>
      </c>
      <c r="Q20" s="70">
        <v>0</v>
      </c>
      <c r="R20" s="71">
        <v>0</v>
      </c>
      <c r="S20" s="72">
        <f t="shared" si="4"/>
        <v>0</v>
      </c>
      <c r="T20" s="73"/>
      <c r="U20" s="73"/>
      <c r="W20" s="73"/>
      <c r="X20" s="73"/>
      <c r="Y20" s="73"/>
    </row>
    <row r="21" spans="1:25" ht="18.75" customHeight="1" x14ac:dyDescent="0.2">
      <c r="A21" s="64"/>
      <c r="B21" s="74">
        <v>2730</v>
      </c>
      <c r="C21" s="75" t="s">
        <v>74</v>
      </c>
      <c r="D21" s="76"/>
      <c r="E21" s="77">
        <f t="shared" si="0"/>
        <v>0</v>
      </c>
      <c r="F21" s="78">
        <f t="shared" si="0"/>
        <v>0</v>
      </c>
      <c r="G21" s="78">
        <f t="shared" si="0"/>
        <v>0</v>
      </c>
      <c r="H21" s="70">
        <v>0</v>
      </c>
      <c r="I21" s="71">
        <v>0</v>
      </c>
      <c r="J21" s="72">
        <f t="shared" si="1"/>
        <v>0</v>
      </c>
      <c r="K21" s="70">
        <v>0</v>
      </c>
      <c r="L21" s="71">
        <v>0</v>
      </c>
      <c r="M21" s="72">
        <f t="shared" si="2"/>
        <v>0</v>
      </c>
      <c r="N21" s="70">
        <v>0</v>
      </c>
      <c r="O21" s="71">
        <v>0</v>
      </c>
      <c r="P21" s="72">
        <f t="shared" si="3"/>
        <v>0</v>
      </c>
      <c r="Q21" s="70">
        <v>0</v>
      </c>
      <c r="R21" s="71">
        <v>0</v>
      </c>
      <c r="S21" s="72">
        <f t="shared" si="4"/>
        <v>0</v>
      </c>
      <c r="T21" s="73"/>
      <c r="U21" s="73"/>
      <c r="W21" s="73"/>
      <c r="X21" s="73"/>
      <c r="Y21" s="73"/>
    </row>
    <row r="22" spans="1:25" ht="18.75" customHeight="1" x14ac:dyDescent="0.2">
      <c r="A22" s="64"/>
      <c r="B22" s="74">
        <v>2800</v>
      </c>
      <c r="C22" s="75" t="s">
        <v>75</v>
      </c>
      <c r="D22" s="76"/>
      <c r="E22" s="77">
        <f t="shared" si="0"/>
        <v>0</v>
      </c>
      <c r="F22" s="78">
        <f t="shared" si="0"/>
        <v>0</v>
      </c>
      <c r="G22" s="78">
        <f t="shared" si="0"/>
        <v>0</v>
      </c>
      <c r="H22" s="70">
        <v>0</v>
      </c>
      <c r="I22" s="71">
        <v>0</v>
      </c>
      <c r="J22" s="72">
        <f t="shared" si="1"/>
        <v>0</v>
      </c>
      <c r="K22" s="70">
        <v>0</v>
      </c>
      <c r="L22" s="71">
        <v>0</v>
      </c>
      <c r="M22" s="72">
        <f t="shared" si="2"/>
        <v>0</v>
      </c>
      <c r="N22" s="70">
        <v>0</v>
      </c>
      <c r="O22" s="71">
        <v>0</v>
      </c>
      <c r="P22" s="72">
        <f t="shared" si="3"/>
        <v>0</v>
      </c>
      <c r="Q22" s="70">
        <v>0</v>
      </c>
      <c r="R22" s="71">
        <v>0</v>
      </c>
      <c r="S22" s="72">
        <f t="shared" si="4"/>
        <v>0</v>
      </c>
      <c r="T22" s="73"/>
      <c r="U22" s="73"/>
      <c r="W22" s="73"/>
      <c r="X22" s="73"/>
      <c r="Y22" s="73"/>
    </row>
    <row r="23" spans="1:25" ht="18.75" customHeight="1" x14ac:dyDescent="0.2">
      <c r="A23" s="64"/>
      <c r="B23" s="74">
        <v>3110</v>
      </c>
      <c r="C23" s="75" t="s">
        <v>76</v>
      </c>
      <c r="D23" s="76"/>
      <c r="E23" s="77">
        <f t="shared" si="0"/>
        <v>40000</v>
      </c>
      <c r="F23" s="78">
        <f t="shared" si="0"/>
        <v>0</v>
      </c>
      <c r="G23" s="78">
        <f t="shared" si="0"/>
        <v>40000</v>
      </c>
      <c r="H23" s="70">
        <v>0</v>
      </c>
      <c r="I23" s="71">
        <v>0</v>
      </c>
      <c r="J23" s="72">
        <f t="shared" si="1"/>
        <v>0</v>
      </c>
      <c r="K23" s="70">
        <v>0</v>
      </c>
      <c r="L23" s="71">
        <v>0</v>
      </c>
      <c r="M23" s="72">
        <f t="shared" si="2"/>
        <v>0</v>
      </c>
      <c r="N23" s="70"/>
      <c r="O23" s="71">
        <v>0</v>
      </c>
      <c r="P23" s="72">
        <f t="shared" si="3"/>
        <v>0</v>
      </c>
      <c r="Q23" s="70">
        <v>40000</v>
      </c>
      <c r="R23" s="71">
        <v>0</v>
      </c>
      <c r="S23" s="72">
        <f t="shared" si="4"/>
        <v>40000</v>
      </c>
      <c r="T23" s="73"/>
      <c r="U23" s="73"/>
      <c r="W23" s="73"/>
      <c r="X23" s="73"/>
      <c r="Y23" s="73"/>
    </row>
    <row r="24" spans="1:25" ht="18.75" customHeight="1" x14ac:dyDescent="0.2">
      <c r="A24" s="64"/>
      <c r="B24" s="80">
        <v>3132</v>
      </c>
      <c r="C24" s="81" t="s">
        <v>77</v>
      </c>
      <c r="D24" s="82"/>
      <c r="E24" s="77">
        <f t="shared" si="0"/>
        <v>0</v>
      </c>
      <c r="F24" s="78">
        <f t="shared" si="0"/>
        <v>0</v>
      </c>
      <c r="G24" s="78">
        <f t="shared" si="0"/>
        <v>0</v>
      </c>
      <c r="H24" s="70">
        <v>0</v>
      </c>
      <c r="I24" s="71">
        <v>0</v>
      </c>
      <c r="J24" s="72">
        <f t="shared" si="1"/>
        <v>0</v>
      </c>
      <c r="K24" s="70">
        <v>0</v>
      </c>
      <c r="L24" s="71">
        <v>0</v>
      </c>
      <c r="M24" s="72">
        <f t="shared" si="2"/>
        <v>0</v>
      </c>
      <c r="N24" s="70">
        <v>0</v>
      </c>
      <c r="O24" s="71">
        <v>0</v>
      </c>
      <c r="P24" s="72">
        <f t="shared" si="3"/>
        <v>0</v>
      </c>
      <c r="Q24" s="70">
        <v>0</v>
      </c>
      <c r="R24" s="71">
        <v>0</v>
      </c>
      <c r="S24" s="72">
        <f t="shared" si="4"/>
        <v>0</v>
      </c>
      <c r="T24" s="73"/>
      <c r="U24" s="73"/>
      <c r="W24" s="73"/>
      <c r="X24" s="73"/>
      <c r="Y24" s="73"/>
    </row>
    <row r="25" spans="1:25" ht="18.75" customHeight="1" thickBot="1" x14ac:dyDescent="0.25">
      <c r="A25" s="64"/>
      <c r="B25" s="80">
        <v>3142</v>
      </c>
      <c r="C25" s="83" t="s">
        <v>78</v>
      </c>
      <c r="D25" s="83"/>
      <c r="E25" s="84">
        <f t="shared" ref="E25:G25" si="5">H25+K25+N25+Q25</f>
        <v>0</v>
      </c>
      <c r="F25" s="85">
        <f t="shared" si="5"/>
        <v>0</v>
      </c>
      <c r="G25" s="85">
        <f t="shared" si="5"/>
        <v>0</v>
      </c>
      <c r="H25" s="70">
        <v>0</v>
      </c>
      <c r="I25" s="71">
        <v>0</v>
      </c>
      <c r="J25" s="86">
        <f>H25-I25</f>
        <v>0</v>
      </c>
      <c r="K25" s="70">
        <v>0</v>
      </c>
      <c r="L25" s="71">
        <v>0</v>
      </c>
      <c r="M25" s="86">
        <f>K25-L25</f>
        <v>0</v>
      </c>
      <c r="N25" s="70">
        <v>0</v>
      </c>
      <c r="O25" s="71">
        <v>0</v>
      </c>
      <c r="P25" s="86">
        <f>N25-O25</f>
        <v>0</v>
      </c>
      <c r="Q25" s="70">
        <v>0</v>
      </c>
      <c r="R25" s="71">
        <v>0</v>
      </c>
      <c r="S25" s="86">
        <f>Q25-R25</f>
        <v>0</v>
      </c>
      <c r="T25" s="73"/>
      <c r="U25" s="73"/>
      <c r="W25" s="73"/>
      <c r="X25" s="73"/>
      <c r="Y25" s="73"/>
    </row>
    <row r="26" spans="1:25" ht="18.75" customHeight="1" thickBot="1" x14ac:dyDescent="0.25">
      <c r="A26" s="87" t="s">
        <v>79</v>
      </c>
      <c r="B26" s="88"/>
      <c r="C26" s="89"/>
      <c r="D26" s="88"/>
      <c r="E26" s="90">
        <f t="shared" ref="E26:Q26" si="6">SUM(E9:E25)</f>
        <v>5328500</v>
      </c>
      <c r="F26" s="91">
        <f>SUM(F9:F25)</f>
        <v>1195980.54</v>
      </c>
      <c r="G26" s="91">
        <f t="shared" si="6"/>
        <v>4132519.4600000009</v>
      </c>
      <c r="H26" s="90">
        <f t="shared" si="6"/>
        <v>5280450</v>
      </c>
      <c r="I26" s="92">
        <f>SUM(I9:I25)</f>
        <v>1188030.54</v>
      </c>
      <c r="J26" s="93">
        <f t="shared" si="6"/>
        <v>4092419.4600000009</v>
      </c>
      <c r="K26" s="90">
        <f t="shared" si="6"/>
        <v>8050</v>
      </c>
      <c r="L26" s="91">
        <f>SUM(L9:L25)</f>
        <v>7950</v>
      </c>
      <c r="M26" s="93">
        <f>SUM(M9:M25)</f>
        <v>100</v>
      </c>
      <c r="N26" s="90">
        <f t="shared" si="6"/>
        <v>0</v>
      </c>
      <c r="O26" s="91">
        <f>SUM(O9:O25)</f>
        <v>0</v>
      </c>
      <c r="P26" s="93">
        <f>SUM(P9:P25)</f>
        <v>0</v>
      </c>
      <c r="Q26" s="90">
        <f t="shared" si="6"/>
        <v>40000</v>
      </c>
      <c r="R26" s="91">
        <f>SUM(R9:R25)</f>
        <v>0</v>
      </c>
      <c r="S26" s="93">
        <f>SUM(S9:S25)</f>
        <v>40000</v>
      </c>
      <c r="T26" s="73"/>
      <c r="U26" s="73"/>
      <c r="W26" s="73"/>
      <c r="X26" s="73"/>
      <c r="Y26" s="73"/>
    </row>
  </sheetData>
  <sheetProtection sheet="1" objects="1" scenarios="1"/>
  <mergeCells count="29">
    <mergeCell ref="C23:D23"/>
    <mergeCell ref="C24:D24"/>
    <mergeCell ref="C25:D25"/>
    <mergeCell ref="C17:D17"/>
    <mergeCell ref="C18:D18"/>
    <mergeCell ref="C19:D19"/>
    <mergeCell ref="C20:D20"/>
    <mergeCell ref="C21:D21"/>
    <mergeCell ref="C22:D22"/>
    <mergeCell ref="C8:D8"/>
    <mergeCell ref="A9:A25"/>
    <mergeCell ref="C9:D9"/>
    <mergeCell ref="C10:D10"/>
    <mergeCell ref="C11:D11"/>
    <mergeCell ref="C12:D12"/>
    <mergeCell ref="C13:D13"/>
    <mergeCell ref="C14:D14"/>
    <mergeCell ref="C15:D15"/>
    <mergeCell ref="C16:D16"/>
    <mergeCell ref="B2:S3"/>
    <mergeCell ref="B4:S4"/>
    <mergeCell ref="A6:A7"/>
    <mergeCell ref="B6:B7"/>
    <mergeCell ref="C6:D7"/>
    <mergeCell ref="E6:G6"/>
    <mergeCell ref="H6:J6"/>
    <mergeCell ref="K6:M6"/>
    <mergeCell ref="N6:P6"/>
    <mergeCell ref="Q6:S6"/>
  </mergeCells>
  <pageMargins left="0.78740157480314965" right="0.39370078740157483" top="0.98425196850393704" bottom="0.98425196850393704" header="0.51181102362204722" footer="0.51181102362204722"/>
  <pageSetup paperSize="9" scale="51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F336C-A5CD-4E3B-B1E6-06619A2E2FA1}">
  <sheetPr codeName="Лист4">
    <pageSetUpPr fitToPage="1"/>
  </sheetPr>
  <dimension ref="A1:O144"/>
  <sheetViews>
    <sheetView zoomScale="80" zoomScaleNormal="80" workbookViewId="0">
      <selection sqref="A1:D1"/>
    </sheetView>
  </sheetViews>
  <sheetFormatPr defaultRowHeight="18.75" outlineLevelRow="1" outlineLevelCol="1" x14ac:dyDescent="0.3"/>
  <cols>
    <col min="1" max="1" width="9.140625" style="3"/>
    <col min="2" max="2" width="66" style="3" customWidth="1"/>
    <col min="3" max="3" width="21" style="4" customWidth="1"/>
    <col min="4" max="4" width="23.85546875" style="4" customWidth="1"/>
    <col min="5" max="5" width="13.28515625" style="3" hidden="1" customWidth="1" outlineLevel="1"/>
    <col min="6" max="6" width="9.140625" style="3" collapsed="1"/>
    <col min="7" max="16384" width="9.140625" style="3"/>
  </cols>
  <sheetData>
    <row r="1" spans="1:15" ht="38.25" customHeight="1" x14ac:dyDescent="0.3">
      <c r="A1" s="1" t="s">
        <v>0</v>
      </c>
      <c r="B1" s="2"/>
      <c r="C1" s="2"/>
      <c r="D1" s="2"/>
    </row>
    <row r="2" spans="1:15" x14ac:dyDescent="0.3">
      <c r="A2" s="2" t="str">
        <f>Ц.Б.!B4</f>
        <v>за 3 місяці 2022 р.</v>
      </c>
      <c r="B2" s="2"/>
      <c r="C2" s="2"/>
      <c r="D2" s="2"/>
    </row>
    <row r="3" spans="1:15" x14ac:dyDescent="0.3">
      <c r="D3" s="4" t="s">
        <v>1</v>
      </c>
    </row>
    <row r="4" spans="1:15" ht="51" customHeight="1" x14ac:dyDescent="0.3">
      <c r="A4" s="5">
        <v>2210</v>
      </c>
      <c r="B4" s="6" t="s">
        <v>2</v>
      </c>
      <c r="C4" s="6"/>
      <c r="D4" s="7">
        <f>Ц.Б.!I11</f>
        <v>62365</v>
      </c>
      <c r="E4" s="8"/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SUM(D6:D55)</f>
        <v>62365</v>
      </c>
      <c r="E5" s="8" t="b">
        <f>D4=D5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f>6236.5+6347+11634</f>
        <v>24217.5</v>
      </c>
      <c r="E6" s="8"/>
      <c r="F6" s="8"/>
      <c r="G6" s="8"/>
      <c r="I6" s="8"/>
      <c r="J6" s="8"/>
      <c r="K6" s="8"/>
      <c r="M6" s="8"/>
      <c r="N6" s="8"/>
      <c r="O6" s="8"/>
    </row>
    <row r="7" spans="1:15" x14ac:dyDescent="0.3">
      <c r="A7" s="11">
        <v>2210.1999999999998</v>
      </c>
      <c r="B7" s="12" t="s">
        <v>4</v>
      </c>
      <c r="C7" s="12"/>
      <c r="D7" s="13">
        <v>1794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1794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v>1314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1"/>
      <c r="B10" s="19" t="s">
        <v>6</v>
      </c>
      <c r="C10" s="17">
        <v>480</v>
      </c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19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>
        <v>2210.3000000000002</v>
      </c>
      <c r="B15" s="12" t="s">
        <v>7</v>
      </c>
      <c r="C15" s="12"/>
      <c r="D15" s="13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>
        <v>2210.4</v>
      </c>
      <c r="B16" s="12" t="s">
        <v>8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ht="23.25" customHeight="1" x14ac:dyDescent="0.3">
      <c r="A17" s="11">
        <v>2210.5</v>
      </c>
      <c r="B17" s="12" t="s">
        <v>9</v>
      </c>
      <c r="C17" s="12"/>
      <c r="D17" s="13">
        <v>33273.5</v>
      </c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SUM(C19:C29)</f>
        <v>33273.5</v>
      </c>
      <c r="D18" s="17"/>
      <c r="E18" s="18">
        <f>D17-C18</f>
        <v>0</v>
      </c>
    </row>
    <row r="19" spans="1:15" collapsed="1" x14ac:dyDescent="0.3">
      <c r="A19" s="11"/>
      <c r="B19" s="19" t="s">
        <v>10</v>
      </c>
      <c r="C19" s="17">
        <v>2656</v>
      </c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x14ac:dyDescent="0.3">
      <c r="A20" s="11"/>
      <c r="B20" s="19" t="s">
        <v>11</v>
      </c>
      <c r="C20" s="17">
        <v>317.5</v>
      </c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x14ac:dyDescent="0.3">
      <c r="A21" s="11"/>
      <c r="B21" s="19" t="s">
        <v>12</v>
      </c>
      <c r="C21" s="17">
        <v>13000</v>
      </c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x14ac:dyDescent="0.3">
      <c r="A22" s="11"/>
      <c r="B22" s="19" t="s">
        <v>13</v>
      </c>
      <c r="C22" s="17">
        <v>17300</v>
      </c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hidden="1" x14ac:dyDescent="0.3">
      <c r="A23" s="11"/>
      <c r="B23" s="20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1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>
        <v>2210.6</v>
      </c>
      <c r="B30" s="12" t="s">
        <v>14</v>
      </c>
      <c r="C30" s="12"/>
      <c r="D30" s="13"/>
      <c r="E30" s="8"/>
      <c r="F30" s="8"/>
      <c r="G30" s="8"/>
      <c r="I30" s="8"/>
      <c r="J30" s="8"/>
      <c r="K30" s="8"/>
      <c r="M30" s="8"/>
      <c r="N30" s="8"/>
      <c r="O30" s="8"/>
    </row>
    <row r="31" spans="1:15" ht="18" hidden="1" customHeight="1" x14ac:dyDescent="0.3">
      <c r="A31" s="11">
        <v>2210.6999999999998</v>
      </c>
      <c r="B31" s="12" t="s">
        <v>15</v>
      </c>
      <c r="C31" s="12"/>
      <c r="D31" s="13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outlineLevel="1" x14ac:dyDescent="0.3">
      <c r="A32" s="14"/>
      <c r="B32" s="15"/>
      <c r="C32" s="16">
        <f>SUM(C33:C42)</f>
        <v>0</v>
      </c>
      <c r="D32" s="17"/>
      <c r="E32" s="18">
        <f>D31-C32</f>
        <v>0</v>
      </c>
    </row>
    <row r="33" spans="1:15" hidden="1" collapsed="1" x14ac:dyDescent="0.3">
      <c r="A33" s="11"/>
      <c r="B33" s="19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19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x14ac:dyDescent="0.3">
      <c r="A35" s="11"/>
      <c r="B35" s="19"/>
      <c r="C35" s="17"/>
      <c r="D35" s="17"/>
      <c r="E35" s="8"/>
      <c r="F35" s="8"/>
      <c r="G35" s="8"/>
      <c r="I35" s="8"/>
      <c r="J35" s="8"/>
      <c r="K35" s="8"/>
      <c r="M35" s="8"/>
      <c r="N35" s="8"/>
      <c r="O35" s="8"/>
    </row>
    <row r="36" spans="1:15" hidden="1" x14ac:dyDescent="0.3">
      <c r="A36" s="11"/>
      <c r="B36" s="20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/>
      <c r="B37" s="20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/>
      <c r="B38" s="20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1"/>
      <c r="B39" s="20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x14ac:dyDescent="0.3">
      <c r="A40" s="11"/>
      <c r="B40" s="20"/>
      <c r="C40" s="17"/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1"/>
      <c r="B41" s="20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/>
      <c r="B42" s="21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>
        <v>2210.8000000000002</v>
      </c>
      <c r="B43" s="12" t="s">
        <v>16</v>
      </c>
      <c r="C43" s="12"/>
      <c r="D43" s="13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>
        <v>2210.9</v>
      </c>
      <c r="B44" s="12" t="s">
        <v>17</v>
      </c>
      <c r="C44" s="12"/>
      <c r="D44" s="13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outlineLevel="1" x14ac:dyDescent="0.3">
      <c r="A45" s="14"/>
      <c r="B45" s="15"/>
      <c r="C45" s="16">
        <f>SUM(C46:C54)</f>
        <v>0</v>
      </c>
      <c r="D45" s="17"/>
      <c r="E45" s="18">
        <f>D44-C45</f>
        <v>0</v>
      </c>
    </row>
    <row r="46" spans="1:15" hidden="1" collapsed="1" x14ac:dyDescent="0.3">
      <c r="A46" s="11"/>
      <c r="B46" s="20"/>
      <c r="C46" s="17"/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1"/>
      <c r="B47" s="19"/>
      <c r="C47" s="17"/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x14ac:dyDescent="0.3">
      <c r="A48" s="11"/>
      <c r="B48" s="20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0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/>
      <c r="B50" s="20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20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idden="1" x14ac:dyDescent="0.3">
      <c r="A52" s="11"/>
      <c r="B52" s="20"/>
      <c r="C52" s="17"/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x14ac:dyDescent="0.3">
      <c r="A53" s="11"/>
      <c r="B53" s="20"/>
      <c r="C53" s="17"/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hidden="1" x14ac:dyDescent="0.3">
      <c r="A54" s="11"/>
      <c r="B54" s="21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x14ac:dyDescent="0.3">
      <c r="A55" s="11">
        <v>2211.9</v>
      </c>
      <c r="B55" s="12" t="s">
        <v>18</v>
      </c>
      <c r="C55" s="12"/>
      <c r="D55" s="13">
        <v>3080</v>
      </c>
      <c r="E55" s="8"/>
      <c r="F55" s="8"/>
      <c r="G55" s="8"/>
      <c r="I55" s="8"/>
      <c r="J55" s="8"/>
      <c r="K55" s="8"/>
      <c r="M55" s="8"/>
      <c r="N55" s="8"/>
      <c r="O55" s="8"/>
    </row>
    <row r="56" spans="1:15" hidden="1" outlineLevel="1" x14ac:dyDescent="0.3">
      <c r="A56" s="14"/>
      <c r="B56" s="15"/>
      <c r="C56" s="16">
        <f>SUM(C57:C83)</f>
        <v>3080</v>
      </c>
      <c r="D56" s="17"/>
      <c r="E56" s="18">
        <f>D55-C56</f>
        <v>0</v>
      </c>
    </row>
    <row r="57" spans="1:15" collapsed="1" x14ac:dyDescent="0.3">
      <c r="A57" s="11"/>
      <c r="B57" s="20" t="s">
        <v>19</v>
      </c>
      <c r="C57" s="17">
        <v>2500</v>
      </c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x14ac:dyDescent="0.3">
      <c r="A58" s="11"/>
      <c r="B58" s="20" t="s">
        <v>20</v>
      </c>
      <c r="C58" s="17">
        <v>580</v>
      </c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0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19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x14ac:dyDescent="0.3">
      <c r="A64" s="11"/>
      <c r="B64" s="19"/>
      <c r="C64" s="17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x14ac:dyDescent="0.3">
      <c r="A65" s="11"/>
      <c r="B65" s="19"/>
      <c r="C65" s="17"/>
      <c r="D65" s="17"/>
      <c r="E65" s="8"/>
      <c r="F65" s="8"/>
      <c r="G65" s="8"/>
      <c r="I65" s="8"/>
      <c r="J65" s="8"/>
      <c r="K65" s="8"/>
      <c r="M65" s="8"/>
      <c r="N65" s="8"/>
      <c r="O65" s="8"/>
    </row>
    <row r="66" spans="1:15" hidden="1" x14ac:dyDescent="0.3">
      <c r="A66" s="11"/>
      <c r="B66" s="19"/>
      <c r="C66" s="17"/>
      <c r="D66" s="17"/>
      <c r="E66" s="8"/>
      <c r="F66" s="8"/>
      <c r="G66" s="8"/>
      <c r="I66" s="8"/>
      <c r="J66" s="8"/>
      <c r="K66" s="8"/>
      <c r="M66" s="8"/>
      <c r="N66" s="8"/>
      <c r="O66" s="8"/>
    </row>
    <row r="67" spans="1:15" hidden="1" x14ac:dyDescent="0.3">
      <c r="A67" s="11"/>
      <c r="B67" s="20"/>
      <c r="C67" s="17"/>
      <c r="D67" s="17"/>
      <c r="E67" s="8"/>
      <c r="F67" s="8"/>
      <c r="G67" s="8"/>
      <c r="I67" s="8"/>
      <c r="J67" s="8"/>
      <c r="K67" s="8"/>
      <c r="M67" s="8"/>
      <c r="N67" s="8"/>
      <c r="O67" s="8"/>
    </row>
    <row r="68" spans="1:15" hidden="1" x14ac:dyDescent="0.3">
      <c r="A68" s="11"/>
      <c r="B68" s="20"/>
      <c r="C68" s="17"/>
      <c r="D68" s="17"/>
      <c r="E68" s="8"/>
      <c r="F68" s="8"/>
      <c r="G68" s="8"/>
      <c r="I68" s="8"/>
      <c r="J68" s="8"/>
      <c r="K68" s="8"/>
      <c r="M68" s="8"/>
      <c r="N68" s="8"/>
      <c r="O68" s="8"/>
    </row>
    <row r="69" spans="1:15" hidden="1" x14ac:dyDescent="0.3">
      <c r="A69" s="11"/>
      <c r="B69" s="20"/>
      <c r="C69" s="17"/>
      <c r="D69" s="17"/>
      <c r="E69" s="8"/>
      <c r="F69" s="8"/>
      <c r="G69" s="8"/>
      <c r="I69" s="8"/>
      <c r="J69" s="8"/>
      <c r="K69" s="8"/>
      <c r="M69" s="8"/>
      <c r="N69" s="8"/>
      <c r="O69" s="8"/>
    </row>
    <row r="70" spans="1:15" hidden="1" x14ac:dyDescent="0.3">
      <c r="A70" s="11"/>
      <c r="B70" s="20"/>
      <c r="C70" s="17"/>
      <c r="D70" s="17"/>
      <c r="E70" s="8"/>
      <c r="F70" s="8"/>
      <c r="G70" s="8"/>
      <c r="I70" s="8"/>
      <c r="J70" s="8"/>
      <c r="K70" s="8"/>
      <c r="M70" s="8"/>
      <c r="N70" s="8"/>
      <c r="O70" s="8"/>
    </row>
    <row r="71" spans="1:15" hidden="1" x14ac:dyDescent="0.3">
      <c r="A71" s="11"/>
      <c r="B71" s="20"/>
      <c r="C71" s="17"/>
      <c r="D71" s="17"/>
      <c r="E71" s="8"/>
      <c r="F71" s="8"/>
      <c r="G71" s="8"/>
      <c r="I71" s="8"/>
      <c r="J71" s="8"/>
      <c r="K71" s="8"/>
      <c r="M71" s="8"/>
      <c r="N71" s="8"/>
      <c r="O71" s="8"/>
    </row>
    <row r="72" spans="1:15" hidden="1" x14ac:dyDescent="0.3">
      <c r="A72" s="11"/>
      <c r="B72" s="20"/>
      <c r="C72" s="17"/>
      <c r="D72" s="17"/>
      <c r="E72" s="8"/>
      <c r="F72" s="8"/>
      <c r="G72" s="8"/>
      <c r="I72" s="8"/>
      <c r="J72" s="8"/>
      <c r="K72" s="8"/>
      <c r="M72" s="8"/>
      <c r="N72" s="8"/>
      <c r="O72" s="8"/>
    </row>
    <row r="73" spans="1:15" hidden="1" x14ac:dyDescent="0.3">
      <c r="A73" s="11"/>
      <c r="B73" s="20"/>
      <c r="C73" s="17"/>
      <c r="D73" s="17"/>
      <c r="E73" s="8"/>
      <c r="F73" s="8"/>
      <c r="G73" s="8"/>
      <c r="I73" s="8"/>
      <c r="J73" s="8"/>
      <c r="K73" s="8"/>
      <c r="M73" s="8"/>
      <c r="N73" s="8"/>
      <c r="O73" s="8"/>
    </row>
    <row r="74" spans="1:15" hidden="1" x14ac:dyDescent="0.3">
      <c r="A74" s="11"/>
      <c r="B74" s="20"/>
      <c r="C74" s="17"/>
      <c r="D74" s="17"/>
      <c r="E74" s="8"/>
      <c r="F74" s="8"/>
      <c r="G74" s="8"/>
      <c r="I74" s="8"/>
      <c r="J74" s="8"/>
      <c r="K74" s="8"/>
      <c r="M74" s="8"/>
      <c r="N74" s="8"/>
      <c r="O74" s="8"/>
    </row>
    <row r="75" spans="1:15" hidden="1" x14ac:dyDescent="0.3">
      <c r="A75" s="11"/>
      <c r="B75" s="20"/>
      <c r="C75" s="17"/>
      <c r="D75" s="17"/>
      <c r="E75" s="8"/>
      <c r="F75" s="8"/>
      <c r="G75" s="8"/>
      <c r="I75" s="8"/>
      <c r="J75" s="8"/>
      <c r="K75" s="8"/>
      <c r="M75" s="8"/>
      <c r="N75" s="8"/>
      <c r="O75" s="8"/>
    </row>
    <row r="76" spans="1:15" hidden="1" x14ac:dyDescent="0.3">
      <c r="A76" s="11"/>
      <c r="B76" s="20"/>
      <c r="C76" s="17"/>
      <c r="D76" s="17"/>
      <c r="E76" s="8"/>
      <c r="F76" s="8"/>
      <c r="G76" s="8"/>
      <c r="I76" s="8"/>
      <c r="J76" s="8"/>
      <c r="K76" s="8"/>
      <c r="M76" s="8"/>
      <c r="N76" s="8"/>
      <c r="O76" s="8"/>
    </row>
    <row r="77" spans="1:15" hidden="1" x14ac:dyDescent="0.3">
      <c r="A77" s="11"/>
      <c r="B77" s="20"/>
      <c r="C77" s="17"/>
      <c r="D77" s="17"/>
      <c r="E77" s="8"/>
      <c r="F77" s="8"/>
      <c r="G77" s="8"/>
      <c r="I77" s="8"/>
      <c r="J77" s="8"/>
      <c r="K77" s="8"/>
      <c r="M77" s="8"/>
      <c r="N77" s="8"/>
      <c r="O77" s="8"/>
    </row>
    <row r="78" spans="1:15" hidden="1" x14ac:dyDescent="0.3">
      <c r="A78" s="11"/>
      <c r="B78" s="20"/>
      <c r="C78" s="17"/>
      <c r="D78" s="17"/>
      <c r="E78" s="8"/>
      <c r="F78" s="8"/>
      <c r="G78" s="8"/>
      <c r="I78" s="8"/>
      <c r="J78" s="8"/>
      <c r="K78" s="8"/>
      <c r="M78" s="8"/>
      <c r="N78" s="8"/>
      <c r="O78" s="8"/>
    </row>
    <row r="79" spans="1:15" hidden="1" x14ac:dyDescent="0.3">
      <c r="A79" s="11"/>
      <c r="B79" s="20"/>
      <c r="C79" s="17"/>
      <c r="D79" s="17"/>
      <c r="E79" s="8"/>
      <c r="F79" s="8"/>
      <c r="G79" s="8"/>
      <c r="I79" s="8"/>
      <c r="J79" s="8"/>
      <c r="K79" s="8"/>
      <c r="M79" s="8"/>
      <c r="N79" s="8"/>
      <c r="O79" s="8"/>
    </row>
    <row r="80" spans="1:15" hidden="1" x14ac:dyDescent="0.3">
      <c r="A80" s="11"/>
      <c r="B80" s="20"/>
      <c r="C80" s="17"/>
      <c r="D80" s="17"/>
      <c r="E80" s="8"/>
      <c r="F80" s="8"/>
      <c r="G80" s="8"/>
      <c r="I80" s="8"/>
      <c r="J80" s="8"/>
      <c r="K80" s="8"/>
      <c r="M80" s="8"/>
      <c r="N80" s="8"/>
      <c r="O80" s="8"/>
    </row>
    <row r="81" spans="1:15" hidden="1" x14ac:dyDescent="0.3">
      <c r="A81" s="11"/>
      <c r="B81" s="20"/>
      <c r="C81" s="17"/>
      <c r="D81" s="17"/>
      <c r="E81" s="8"/>
      <c r="F81" s="8"/>
      <c r="G81" s="8"/>
      <c r="I81" s="8"/>
      <c r="J81" s="8"/>
      <c r="K81" s="8"/>
      <c r="M81" s="8"/>
      <c r="N81" s="8"/>
      <c r="O81" s="8"/>
    </row>
    <row r="82" spans="1:15" hidden="1" x14ac:dyDescent="0.3">
      <c r="A82" s="11"/>
      <c r="B82" s="20"/>
      <c r="C82" s="17"/>
      <c r="D82" s="17"/>
      <c r="E82" s="8"/>
      <c r="F82" s="8"/>
      <c r="G82" s="8"/>
      <c r="I82" s="8"/>
      <c r="J82" s="8"/>
      <c r="K82" s="8"/>
      <c r="M82" s="8"/>
      <c r="N82" s="8"/>
      <c r="O82" s="8"/>
    </row>
    <row r="83" spans="1:15" hidden="1" x14ac:dyDescent="0.3">
      <c r="A83" s="8"/>
      <c r="B83" s="22"/>
      <c r="D83" s="4" t="b">
        <f>D4=D5</f>
        <v>1</v>
      </c>
      <c r="E83" s="8"/>
      <c r="F83" s="8"/>
      <c r="G83" s="8"/>
      <c r="I83" s="8"/>
      <c r="J83" s="8"/>
      <c r="K83" s="8"/>
      <c r="M83" s="8"/>
      <c r="N83" s="8"/>
      <c r="O83" s="8"/>
    </row>
    <row r="84" spans="1:15" x14ac:dyDescent="0.3">
      <c r="A84" s="8"/>
      <c r="B84" s="22"/>
      <c r="E84" s="8"/>
      <c r="F84" s="8"/>
      <c r="G84" s="8"/>
      <c r="I84" s="8"/>
      <c r="J84" s="8"/>
      <c r="K84" s="8"/>
      <c r="M84" s="8"/>
      <c r="N84" s="8"/>
      <c r="O84" s="8"/>
    </row>
    <row r="85" spans="1:15" x14ac:dyDescent="0.3">
      <c r="A85" s="8"/>
      <c r="B85" s="8"/>
      <c r="E85" s="8"/>
      <c r="F85" s="8"/>
      <c r="G85" s="8"/>
      <c r="I85" s="8"/>
      <c r="J85" s="8"/>
      <c r="K85" s="8"/>
      <c r="M85" s="8"/>
      <c r="N85" s="8"/>
      <c r="O85" s="8"/>
    </row>
    <row r="86" spans="1:15" ht="14.25" customHeight="1" x14ac:dyDescent="0.3"/>
    <row r="87" spans="1:15" ht="39.75" customHeight="1" x14ac:dyDescent="0.3">
      <c r="A87" s="5">
        <v>2240</v>
      </c>
      <c r="B87" s="6" t="s">
        <v>21</v>
      </c>
      <c r="C87" s="6"/>
      <c r="D87" s="7">
        <f>Ц.Б.!I13</f>
        <v>31853.799999999996</v>
      </c>
      <c r="E87" s="23"/>
      <c r="F87" s="8"/>
      <c r="G87" s="8"/>
      <c r="I87" s="8"/>
      <c r="J87" s="8"/>
      <c r="K87" s="8"/>
      <c r="M87" s="8"/>
      <c r="N87" s="8"/>
      <c r="O87" s="8"/>
    </row>
    <row r="88" spans="1:15" hidden="1" outlineLevel="1" x14ac:dyDescent="0.3">
      <c r="A88" s="24">
        <v>2240</v>
      </c>
      <c r="B88" s="24"/>
      <c r="C88" s="10"/>
      <c r="D88" s="10">
        <f>SUM(D89:D121)</f>
        <v>31853.8</v>
      </c>
      <c r="E88" s="8" t="b">
        <f>D87=D88</f>
        <v>1</v>
      </c>
    </row>
    <row r="89" spans="1:15" hidden="1" collapsed="1" x14ac:dyDescent="0.3">
      <c r="A89" s="14">
        <v>2240.1</v>
      </c>
      <c r="B89" s="12" t="s">
        <v>22</v>
      </c>
      <c r="C89" s="12"/>
      <c r="D89" s="13"/>
    </row>
    <row r="90" spans="1:15" hidden="1" x14ac:dyDescent="0.3">
      <c r="A90" s="14">
        <v>2240.1999999999998</v>
      </c>
      <c r="B90" s="25" t="s">
        <v>23</v>
      </c>
      <c r="C90" s="26"/>
      <c r="D90" s="13"/>
    </row>
    <row r="91" spans="1:15" hidden="1" x14ac:dyDescent="0.3">
      <c r="A91" s="14">
        <v>2240.3000000000002</v>
      </c>
      <c r="B91" s="25" t="s">
        <v>24</v>
      </c>
      <c r="C91" s="26"/>
      <c r="D91" s="13"/>
    </row>
    <row r="92" spans="1:15" hidden="1" outlineLevel="1" x14ac:dyDescent="0.3">
      <c r="A92" s="14"/>
      <c r="B92" s="15"/>
      <c r="C92" s="16">
        <f>SUM(C93:C97)</f>
        <v>0</v>
      </c>
      <c r="D92" s="17"/>
      <c r="E92" s="18">
        <f>D91-C92</f>
        <v>0</v>
      </c>
    </row>
    <row r="93" spans="1:15" hidden="1" collapsed="1" x14ac:dyDescent="0.3">
      <c r="A93" s="14"/>
      <c r="B93" s="20"/>
      <c r="C93" s="17"/>
      <c r="D93" s="17"/>
    </row>
    <row r="94" spans="1:15" hidden="1" x14ac:dyDescent="0.3">
      <c r="A94" s="14"/>
      <c r="B94" s="20"/>
      <c r="C94" s="17"/>
      <c r="D94" s="17"/>
    </row>
    <row r="95" spans="1:15" hidden="1" x14ac:dyDescent="0.3">
      <c r="A95" s="14"/>
      <c r="B95" s="20"/>
      <c r="C95" s="17"/>
      <c r="D95" s="17"/>
    </row>
    <row r="96" spans="1:15" hidden="1" x14ac:dyDescent="0.3">
      <c r="A96" s="14"/>
      <c r="B96" s="20"/>
      <c r="C96" s="17"/>
      <c r="D96" s="17"/>
    </row>
    <row r="97" spans="1:5" hidden="1" x14ac:dyDescent="0.3">
      <c r="A97" s="14"/>
      <c r="B97" s="14"/>
      <c r="C97" s="17"/>
      <c r="D97" s="17"/>
    </row>
    <row r="98" spans="1:5" hidden="1" x14ac:dyDescent="0.3">
      <c r="A98" s="14">
        <v>2240.4</v>
      </c>
      <c r="B98" s="25" t="s">
        <v>25</v>
      </c>
      <c r="C98" s="26"/>
      <c r="D98" s="13"/>
    </row>
    <row r="99" spans="1:5" x14ac:dyDescent="0.3">
      <c r="A99" s="14">
        <v>2240.5</v>
      </c>
      <c r="B99" s="25" t="s">
        <v>26</v>
      </c>
      <c r="C99" s="26"/>
      <c r="D99" s="13">
        <v>19306.41</v>
      </c>
    </row>
    <row r="100" spans="1:5" hidden="1" outlineLevel="1" x14ac:dyDescent="0.3">
      <c r="A100" s="14"/>
      <c r="B100" s="15"/>
      <c r="C100" s="16">
        <f>SUM(C101:C109)</f>
        <v>19306.41</v>
      </c>
      <c r="D100" s="17"/>
      <c r="E100" s="18">
        <f>D99-C100</f>
        <v>0</v>
      </c>
    </row>
    <row r="101" spans="1:5" ht="17.25" customHeight="1" collapsed="1" x14ac:dyDescent="0.3">
      <c r="A101" s="14"/>
      <c r="B101" s="19" t="s">
        <v>27</v>
      </c>
      <c r="C101" s="17">
        <v>13344</v>
      </c>
      <c r="D101" s="17"/>
    </row>
    <row r="102" spans="1:5" ht="17.25" customHeight="1" x14ac:dyDescent="0.3">
      <c r="A102" s="14"/>
      <c r="B102" s="19" t="s">
        <v>28</v>
      </c>
      <c r="C102" s="17">
        <v>1536.41</v>
      </c>
      <c r="D102" s="17"/>
    </row>
    <row r="103" spans="1:5" ht="17.25" customHeight="1" x14ac:dyDescent="0.3">
      <c r="A103" s="14"/>
      <c r="B103" s="19" t="s">
        <v>29</v>
      </c>
      <c r="C103" s="17">
        <v>476</v>
      </c>
      <c r="D103" s="17"/>
    </row>
    <row r="104" spans="1:5" x14ac:dyDescent="0.3">
      <c r="A104" s="14"/>
      <c r="B104" s="20" t="s">
        <v>30</v>
      </c>
      <c r="C104" s="17">
        <v>3800</v>
      </c>
      <c r="D104" s="17"/>
    </row>
    <row r="105" spans="1:5" x14ac:dyDescent="0.3">
      <c r="A105" s="14"/>
      <c r="B105" s="20" t="s">
        <v>31</v>
      </c>
      <c r="C105" s="17">
        <v>150</v>
      </c>
      <c r="D105" s="17"/>
    </row>
    <row r="106" spans="1:5" hidden="1" x14ac:dyDescent="0.3">
      <c r="A106" s="14"/>
      <c r="B106" s="19"/>
      <c r="C106" s="17"/>
      <c r="D106" s="17"/>
    </row>
    <row r="107" spans="1:5" hidden="1" x14ac:dyDescent="0.3">
      <c r="A107" s="14"/>
      <c r="B107" s="20"/>
      <c r="C107" s="17"/>
      <c r="D107" s="17"/>
    </row>
    <row r="108" spans="1:5" hidden="1" x14ac:dyDescent="0.3">
      <c r="A108" s="14"/>
      <c r="B108" s="20"/>
      <c r="C108" s="17"/>
      <c r="D108" s="17"/>
    </row>
    <row r="109" spans="1:5" hidden="1" x14ac:dyDescent="0.3">
      <c r="A109" s="14"/>
      <c r="B109" s="20"/>
      <c r="C109" s="17"/>
      <c r="D109" s="17"/>
    </row>
    <row r="110" spans="1:5" hidden="1" x14ac:dyDescent="0.3">
      <c r="A110" s="14">
        <v>2240.6</v>
      </c>
      <c r="B110" s="25" t="s">
        <v>32</v>
      </c>
      <c r="C110" s="26"/>
      <c r="D110" s="13"/>
    </row>
    <row r="111" spans="1:5" hidden="1" x14ac:dyDescent="0.3">
      <c r="A111" s="14">
        <v>2240.6999999999998</v>
      </c>
      <c r="B111" s="25" t="s">
        <v>33</v>
      </c>
      <c r="C111" s="26"/>
      <c r="D111" s="13"/>
    </row>
    <row r="112" spans="1:5" hidden="1" x14ac:dyDescent="0.3">
      <c r="A112" s="14">
        <v>2240.8000000000002</v>
      </c>
      <c r="B112" s="25" t="s">
        <v>34</v>
      </c>
      <c r="C112" s="26"/>
      <c r="D112" s="13"/>
    </row>
    <row r="113" spans="1:5" hidden="1" x14ac:dyDescent="0.3">
      <c r="A113" s="14">
        <v>2240.9</v>
      </c>
      <c r="B113" s="25" t="s">
        <v>35</v>
      </c>
      <c r="C113" s="26"/>
      <c r="D113" s="13"/>
    </row>
    <row r="114" spans="1:5" hidden="1" x14ac:dyDescent="0.3">
      <c r="A114" s="14">
        <v>2241.1</v>
      </c>
      <c r="B114" s="25" t="s">
        <v>36</v>
      </c>
      <c r="C114" s="26"/>
      <c r="D114" s="13"/>
    </row>
    <row r="115" spans="1:5" hidden="1" x14ac:dyDescent="0.3">
      <c r="A115" s="14">
        <v>2241.1999999999998</v>
      </c>
      <c r="B115" s="25" t="s">
        <v>37</v>
      </c>
      <c r="C115" s="26"/>
      <c r="D115" s="13"/>
    </row>
    <row r="116" spans="1:5" x14ac:dyDescent="0.3">
      <c r="A116" s="14">
        <v>2241.3000000000002</v>
      </c>
      <c r="B116" s="25" t="s">
        <v>38</v>
      </c>
      <c r="C116" s="26"/>
      <c r="D116" s="13">
        <v>1413.28</v>
      </c>
    </row>
    <row r="117" spans="1:5" hidden="1" x14ac:dyDescent="0.3">
      <c r="A117" s="14">
        <v>2241.4</v>
      </c>
      <c r="B117" s="25" t="s">
        <v>39</v>
      </c>
      <c r="C117" s="26"/>
      <c r="D117" s="13"/>
    </row>
    <row r="118" spans="1:5" hidden="1" x14ac:dyDescent="0.3">
      <c r="A118" s="14">
        <v>2241.5</v>
      </c>
      <c r="B118" s="25" t="s">
        <v>40</v>
      </c>
      <c r="C118" s="26"/>
      <c r="D118" s="13"/>
    </row>
    <row r="119" spans="1:5" ht="38.25" customHeight="1" x14ac:dyDescent="0.3">
      <c r="A119" s="14">
        <v>2241.6</v>
      </c>
      <c r="B119" s="27" t="s">
        <v>41</v>
      </c>
      <c r="C119" s="26"/>
      <c r="D119" s="13">
        <v>77.02</v>
      </c>
    </row>
    <row r="120" spans="1:5" hidden="1" x14ac:dyDescent="0.3">
      <c r="A120" s="14">
        <v>2241.6999999999998</v>
      </c>
      <c r="B120" s="25" t="s">
        <v>42</v>
      </c>
      <c r="C120" s="26"/>
      <c r="D120" s="13"/>
    </row>
    <row r="121" spans="1:5" x14ac:dyDescent="0.3">
      <c r="A121" s="14">
        <v>2241.9</v>
      </c>
      <c r="B121" s="25" t="s">
        <v>43</v>
      </c>
      <c r="C121" s="26"/>
      <c r="D121" s="13">
        <v>11057.09</v>
      </c>
    </row>
    <row r="122" spans="1:5" hidden="1" outlineLevel="1" x14ac:dyDescent="0.3">
      <c r="A122" s="14"/>
      <c r="B122" s="15"/>
      <c r="C122" s="16">
        <f>SUM(C123:C142)</f>
        <v>11057.09</v>
      </c>
      <c r="D122" s="28"/>
      <c r="E122" s="18">
        <f>D121-C122</f>
        <v>0</v>
      </c>
    </row>
    <row r="123" spans="1:5" collapsed="1" x14ac:dyDescent="0.3">
      <c r="A123" s="14"/>
      <c r="B123" s="20" t="s">
        <v>44</v>
      </c>
      <c r="C123" s="17">
        <f>25.69+51.38</f>
        <v>77.070000000000007</v>
      </c>
      <c r="D123" s="17"/>
    </row>
    <row r="124" spans="1:5" x14ac:dyDescent="0.3">
      <c r="A124" s="14"/>
      <c r="B124" s="20" t="s">
        <v>45</v>
      </c>
      <c r="C124" s="17">
        <v>180</v>
      </c>
      <c r="D124" s="17"/>
    </row>
    <row r="125" spans="1:5" x14ac:dyDescent="0.3">
      <c r="A125" s="14"/>
      <c r="B125" s="20" t="s">
        <v>46</v>
      </c>
      <c r="C125" s="17">
        <v>5000</v>
      </c>
      <c r="D125" s="17"/>
    </row>
    <row r="126" spans="1:5" x14ac:dyDescent="0.3">
      <c r="A126" s="14"/>
      <c r="B126" s="20" t="s">
        <v>47</v>
      </c>
      <c r="C126" s="17">
        <v>1785</v>
      </c>
      <c r="D126" s="17"/>
    </row>
    <row r="127" spans="1:5" x14ac:dyDescent="0.3">
      <c r="A127" s="14"/>
      <c r="B127" s="20" t="s">
        <v>48</v>
      </c>
      <c r="C127" s="29">
        <f>622.84+2571.03</f>
        <v>3193.8700000000003</v>
      </c>
      <c r="D127" s="17"/>
    </row>
    <row r="128" spans="1:5" x14ac:dyDescent="0.3">
      <c r="A128" s="14"/>
      <c r="B128" s="20" t="s">
        <v>49</v>
      </c>
      <c r="C128" s="29">
        <v>821.15</v>
      </c>
      <c r="D128" s="17"/>
    </row>
    <row r="129" spans="1:4" hidden="1" x14ac:dyDescent="0.3">
      <c r="A129" s="14"/>
      <c r="B129" s="20"/>
      <c r="C129" s="29"/>
      <c r="D129" s="17"/>
    </row>
    <row r="130" spans="1:4" hidden="1" x14ac:dyDescent="0.3">
      <c r="A130" s="14"/>
      <c r="B130" s="20"/>
      <c r="C130" s="29"/>
      <c r="D130" s="17"/>
    </row>
    <row r="131" spans="1:4" hidden="1" x14ac:dyDescent="0.3">
      <c r="A131" s="14"/>
      <c r="B131" s="20"/>
      <c r="C131" s="29"/>
      <c r="D131" s="17"/>
    </row>
    <row r="132" spans="1:4" hidden="1" x14ac:dyDescent="0.3">
      <c r="A132" s="14"/>
      <c r="B132" s="20"/>
      <c r="C132" s="29"/>
      <c r="D132" s="17"/>
    </row>
    <row r="133" spans="1:4" hidden="1" x14ac:dyDescent="0.3">
      <c r="A133" s="14"/>
      <c r="B133" s="20"/>
      <c r="C133" s="29"/>
      <c r="D133" s="17"/>
    </row>
    <row r="134" spans="1:4" hidden="1" x14ac:dyDescent="0.3">
      <c r="A134" s="14"/>
      <c r="B134" s="20"/>
      <c r="C134" s="29"/>
      <c r="D134" s="17"/>
    </row>
    <row r="135" spans="1:4" hidden="1" x14ac:dyDescent="0.3">
      <c r="A135" s="14"/>
      <c r="B135" s="20"/>
      <c r="C135" s="29"/>
      <c r="D135" s="17"/>
    </row>
    <row r="136" spans="1:4" ht="19.5" hidden="1" customHeight="1" x14ac:dyDescent="0.3">
      <c r="A136" s="14"/>
      <c r="B136" s="20"/>
      <c r="C136" s="17"/>
      <c r="D136" s="17"/>
    </row>
    <row r="137" spans="1:4" hidden="1" x14ac:dyDescent="0.3">
      <c r="A137" s="14"/>
      <c r="B137" s="19"/>
      <c r="C137" s="17"/>
      <c r="D137" s="17"/>
    </row>
    <row r="138" spans="1:4" hidden="1" x14ac:dyDescent="0.3">
      <c r="A138" s="14"/>
      <c r="B138" s="20"/>
      <c r="C138" s="17"/>
      <c r="D138" s="17"/>
    </row>
    <row r="139" spans="1:4" hidden="1" x14ac:dyDescent="0.3">
      <c r="A139" s="14"/>
      <c r="B139" s="20"/>
      <c r="C139" s="17"/>
      <c r="D139" s="17"/>
    </row>
    <row r="140" spans="1:4" hidden="1" x14ac:dyDescent="0.3">
      <c r="A140" s="14"/>
      <c r="B140" s="19"/>
      <c r="C140" s="17"/>
      <c r="D140" s="17"/>
    </row>
    <row r="141" spans="1:4" hidden="1" x14ac:dyDescent="0.3">
      <c r="A141" s="14"/>
      <c r="B141" s="19"/>
      <c r="C141" s="17"/>
      <c r="D141" s="17"/>
    </row>
    <row r="142" spans="1:4" hidden="1" x14ac:dyDescent="0.3">
      <c r="A142" s="14"/>
      <c r="B142" s="19"/>
      <c r="C142" s="17"/>
      <c r="D142" s="17"/>
    </row>
    <row r="143" spans="1:4" hidden="1" x14ac:dyDescent="0.3"/>
    <row r="144" spans="1:4" hidden="1" x14ac:dyDescent="0.3">
      <c r="D144" s="4" t="b">
        <f>D87=D88</f>
        <v>1</v>
      </c>
    </row>
  </sheetData>
  <sheetProtection sheet="1" objects="1" scenarios="1"/>
  <mergeCells count="31">
    <mergeCell ref="B121:C121"/>
    <mergeCell ref="B115:C115"/>
    <mergeCell ref="B116:C116"/>
    <mergeCell ref="B117:C117"/>
    <mergeCell ref="B118:C118"/>
    <mergeCell ref="B119:C119"/>
    <mergeCell ref="B120:C120"/>
    <mergeCell ref="B99:C99"/>
    <mergeCell ref="B110:C110"/>
    <mergeCell ref="B111:C111"/>
    <mergeCell ref="B112:C112"/>
    <mergeCell ref="B113:C113"/>
    <mergeCell ref="B114:C114"/>
    <mergeCell ref="B55:C55"/>
    <mergeCell ref="B87:C87"/>
    <mergeCell ref="B89:C89"/>
    <mergeCell ref="B90:C90"/>
    <mergeCell ref="B91:C91"/>
    <mergeCell ref="B98:C98"/>
    <mergeCell ref="B16:C16"/>
    <mergeCell ref="B17:C17"/>
    <mergeCell ref="B30:C30"/>
    <mergeCell ref="B31:C31"/>
    <mergeCell ref="B43:C43"/>
    <mergeCell ref="B44:C44"/>
    <mergeCell ref="A1:D1"/>
    <mergeCell ref="A2:D2"/>
    <mergeCell ref="B4:C4"/>
    <mergeCell ref="B6:C6"/>
    <mergeCell ref="B7:C7"/>
    <mergeCell ref="B15:C15"/>
  </mergeCells>
  <pageMargins left="1.1811023622047243" right="0.19685039370078741" top="0.19685039370078741" bottom="1.1811023622047243" header="0.31496062992125984" footer="0.31496062992125984"/>
  <pageSetup paperSize="9" scale="74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Ц.Б.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2022-05-03T14:04:18Z</dcterms:created>
  <dcterms:modified xsi:type="dcterms:W3CDTF">2022-05-03T14:04:19Z</dcterms:modified>
</cp:coreProperties>
</file>