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5"/>
  <workbookPr defaultThemeVersion="166925"/>
  <mc:AlternateContent xmlns:mc="http://schemas.openxmlformats.org/markup-compatibility/2006">
    <mc:Choice Requires="x15">
      <x15ac:absPath xmlns:x15ac="http://schemas.microsoft.com/office/spreadsheetml/2010/11/ac" url="O:\Кошторисні призначення і касові видатки\кош.приз. і кас. вид. на веб.сайт 2022р\3 міс 2022\на сайт\"/>
    </mc:Choice>
  </mc:AlternateContent>
  <xr:revisionPtr revIDLastSave="0" documentId="13_ncr:1_{F07E3737-51F1-4C24-B872-76A0E44FE54C}" xr6:coauthVersionLast="36" xr6:coauthVersionMax="36" xr10:uidLastSave="{00000000-0000-0000-0000-000000000000}"/>
  <bookViews>
    <workbookView xWindow="0" yWindow="0" windowWidth="28800" windowHeight="12225" xr2:uid="{B2CA36F3-8ACD-448D-999A-5C67F3DAF956}"/>
  </bookViews>
  <sheets>
    <sheet name="ЦПРПП" sheetId="3" r:id="rId1"/>
    <sheet name="КЕКВ заг.ф. 2210 і 2240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8" i="2" l="1"/>
  <c r="D4" i="2"/>
  <c r="A2" i="2"/>
  <c r="Q26" i="3"/>
  <c r="P26" i="3"/>
  <c r="N26" i="3"/>
  <c r="M26" i="3"/>
  <c r="K26" i="3"/>
  <c r="J26" i="3"/>
  <c r="H26" i="3"/>
  <c r="G26" i="3"/>
  <c r="R25" i="3"/>
  <c r="O25" i="3"/>
  <c r="L25" i="3"/>
  <c r="I25" i="3"/>
  <c r="F25" i="3" s="1"/>
  <c r="E25" i="3"/>
  <c r="D25" i="3"/>
  <c r="R24" i="3"/>
  <c r="O24" i="3"/>
  <c r="L24" i="3"/>
  <c r="I24" i="3"/>
  <c r="E24" i="3"/>
  <c r="D24" i="3"/>
  <c r="R23" i="3"/>
  <c r="O23" i="3"/>
  <c r="L23" i="3"/>
  <c r="F23" i="3" s="1"/>
  <c r="I23" i="3"/>
  <c r="E23" i="3"/>
  <c r="D23" i="3"/>
  <c r="R22" i="3"/>
  <c r="O22" i="3"/>
  <c r="L22" i="3"/>
  <c r="I22" i="3"/>
  <c r="E22" i="3"/>
  <c r="D22" i="3"/>
  <c r="R21" i="3"/>
  <c r="O21" i="3"/>
  <c r="L21" i="3"/>
  <c r="I21" i="3"/>
  <c r="F21" i="3" s="1"/>
  <c r="E21" i="3"/>
  <c r="D21" i="3"/>
  <c r="R20" i="3"/>
  <c r="O20" i="3"/>
  <c r="L20" i="3"/>
  <c r="I20" i="3"/>
  <c r="E20" i="3"/>
  <c r="D20" i="3"/>
  <c r="R19" i="3"/>
  <c r="O19" i="3"/>
  <c r="L19" i="3"/>
  <c r="I19" i="3"/>
  <c r="E19" i="3"/>
  <c r="D19" i="3"/>
  <c r="R18" i="3"/>
  <c r="O18" i="3"/>
  <c r="L18" i="3"/>
  <c r="I18" i="3"/>
  <c r="F18" i="3" s="1"/>
  <c r="E18" i="3"/>
  <c r="D18" i="3"/>
  <c r="R17" i="3"/>
  <c r="O17" i="3"/>
  <c r="L17" i="3"/>
  <c r="I17" i="3"/>
  <c r="F17" i="3" s="1"/>
  <c r="E17" i="3"/>
  <c r="D17" i="3"/>
  <c r="R16" i="3"/>
  <c r="O16" i="3"/>
  <c r="L16" i="3"/>
  <c r="I16" i="3"/>
  <c r="E16" i="3"/>
  <c r="D16" i="3"/>
  <c r="R15" i="3"/>
  <c r="O15" i="3"/>
  <c r="L15" i="3"/>
  <c r="I15" i="3"/>
  <c r="E15" i="3"/>
  <c r="D15" i="3"/>
  <c r="R14" i="3"/>
  <c r="O14" i="3"/>
  <c r="L14" i="3"/>
  <c r="I14" i="3"/>
  <c r="E14" i="3"/>
  <c r="D14" i="3"/>
  <c r="R13" i="3"/>
  <c r="O13" i="3"/>
  <c r="L13" i="3"/>
  <c r="I13" i="3"/>
  <c r="F13" i="3"/>
  <c r="E13" i="3"/>
  <c r="D13" i="3"/>
  <c r="R12" i="3"/>
  <c r="O12" i="3"/>
  <c r="F12" i="3" s="1"/>
  <c r="L12" i="3"/>
  <c r="I12" i="3"/>
  <c r="E12" i="3"/>
  <c r="D12" i="3"/>
  <c r="R11" i="3"/>
  <c r="O11" i="3"/>
  <c r="L11" i="3"/>
  <c r="I11" i="3"/>
  <c r="E11" i="3"/>
  <c r="D11" i="3"/>
  <c r="R10" i="3"/>
  <c r="O10" i="3"/>
  <c r="L10" i="3"/>
  <c r="I10" i="3"/>
  <c r="E10" i="3"/>
  <c r="D10" i="3"/>
  <c r="D26" i="3" s="1"/>
  <c r="R9" i="3"/>
  <c r="O9" i="3"/>
  <c r="L9" i="3"/>
  <c r="I9" i="3"/>
  <c r="I26" i="3" s="1"/>
  <c r="E9" i="3"/>
  <c r="D9" i="3"/>
  <c r="C42" i="2"/>
  <c r="E42" i="2" s="1"/>
  <c r="D40" i="2"/>
  <c r="D39" i="2" s="1"/>
  <c r="E30" i="2"/>
  <c r="C30" i="2"/>
  <c r="C26" i="2"/>
  <c r="C17" i="2" s="1"/>
  <c r="E17" i="2" s="1"/>
  <c r="C13" i="2"/>
  <c r="E13" i="2" s="1"/>
  <c r="E8" i="2"/>
  <c r="C8" i="2"/>
  <c r="D5" i="2"/>
  <c r="E5" i="2"/>
  <c r="F11" i="3" l="1"/>
  <c r="F16" i="3"/>
  <c r="F22" i="3"/>
  <c r="E26" i="3"/>
  <c r="F10" i="3"/>
  <c r="F15" i="3"/>
  <c r="F20" i="3"/>
  <c r="F9" i="3"/>
  <c r="F26" i="3" s="1"/>
  <c r="R26" i="3"/>
  <c r="L26" i="3"/>
  <c r="F14" i="3"/>
  <c r="F19" i="3"/>
  <c r="F24" i="3"/>
  <c r="O26" i="3"/>
  <c r="D50" i="2"/>
  <c r="E39" i="2"/>
  <c r="D34" i="2"/>
  <c r="E26" i="2"/>
</calcChain>
</file>

<file path=xl/sharedStrings.xml><?xml version="1.0" encoding="utf-8"?>
<sst xmlns="http://schemas.openxmlformats.org/spreadsheetml/2006/main" count="64" uniqueCount="50">
  <si>
    <t>Касові видатки Методичний кабінет</t>
  </si>
  <si>
    <t>загальний фонд</t>
  </si>
  <si>
    <t>Предмети, матеріали, обладнання та інвентар, у тому числі м'який інвентар та обмундирування </t>
  </si>
  <si>
    <t xml:space="preserve">Канцтовари </t>
  </si>
  <si>
    <t>Друкована продукція:</t>
  </si>
  <si>
    <t xml:space="preserve">Підписка </t>
  </si>
  <si>
    <t>Господарчі товари</t>
  </si>
  <si>
    <t>господарчі товари 02. 2022</t>
  </si>
  <si>
    <t xml:space="preserve">Миючі засоби    </t>
  </si>
  <si>
    <t>Меблі</t>
  </si>
  <si>
    <t>стіл письмовий 2 шт. / 02. 2022</t>
  </si>
  <si>
    <t>крісла 6 шт.  / 02. 2022</t>
  </si>
  <si>
    <t>Запчастини</t>
  </si>
  <si>
    <t>Ін.матеріали</t>
  </si>
  <si>
    <t>кронштейн / 01. 2022</t>
  </si>
  <si>
    <t>маршрутизатор / 02. 2022</t>
  </si>
  <si>
    <t>вогнегасник /  03. 2022</t>
  </si>
  <si>
    <t>Оплата послуг (крім комунальних) </t>
  </si>
  <si>
    <t>Послуги зв'язку</t>
  </si>
  <si>
    <t>Інші послуги</t>
  </si>
  <si>
    <t>послуги пошти / 01. 2022</t>
  </si>
  <si>
    <t>тех. підтримка веб. ресурсів / 02. 2022</t>
  </si>
  <si>
    <t>Кошторисні призначення та касові видатки 
Управління освіти виконавчого комітету Нововолинської міської ради Волинської обл., Забезпечення діяльності центрів професійного розвитку педагогічних працівників</t>
  </si>
  <si>
    <t>за 3 місяці 2022 р.</t>
  </si>
  <si>
    <t>Код</t>
  </si>
  <si>
    <t>Показники </t>
  </si>
  <si>
    <t>Разом</t>
  </si>
  <si>
    <t>Загальний фонд/00</t>
  </si>
  <si>
    <t>Спец.фонд/02
(Батьківська плата і оренда)</t>
  </si>
  <si>
    <t>Спец.фонд/03
 (благодійні внески)</t>
  </si>
  <si>
    <t>Спец.фонд/01
Бюджет розвитку</t>
  </si>
  <si>
    <t>План 
на рік з урахув. змін</t>
  </si>
  <si>
    <t>Видатки</t>
  </si>
  <si>
    <t>Залишок</t>
  </si>
  <si>
    <t>Заробітна плата </t>
  </si>
  <si>
    <t>Нарахування на заробітну плату </t>
  </si>
  <si>
    <t>Продукти харчування </t>
  </si>
  <si>
    <t>Видатки на відрядження </t>
  </si>
  <si>
    <t>Оплата теплопостачання </t>
  </si>
  <si>
    <t>Оплата водопостачання і водовідведення </t>
  </si>
  <si>
    <t>Оплата електроенергії </t>
  </si>
  <si>
    <t>Оплата природного газу </t>
  </si>
  <si>
    <t>Оплата інших енергоносіїв</t>
  </si>
  <si>
    <t>Окремі заходи по реалізації державних (регіональних) програм, не віднесені до заходів розвитку </t>
  </si>
  <si>
    <t>Інші поточні трансферти населенню </t>
  </si>
  <si>
    <t>Інші поточні видатки</t>
  </si>
  <si>
    <t>Придбання обладнання і предметів довгострокового користування </t>
  </si>
  <si>
    <t>Капітальний ремонт інших об'єктів </t>
  </si>
  <si>
    <t>Реконструкція та реставрація інших об'єктів</t>
  </si>
  <si>
    <t xml:space="preserve">Всього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</si>
</sst>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₴_-;\-* #,##0.00_₴_-;_-* &quot;-&quot;??_₴_-;_-@_-"/>
    <numFmt numFmtId="165" formatCode="#,##0.00_ ;\-#,##0.00\ "/>
  </numFmts>
  <fonts count="15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 Cyr"/>
      <charset val="204"/>
    </font>
    <font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indexed="41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95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/>
    <xf numFmtId="4" fontId="3" fillId="0" borderId="0" xfId="1" applyNumberFormat="1" applyFont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4" fontId="4" fillId="0" borderId="1" xfId="1" applyNumberFormat="1" applyFont="1" applyFill="1" applyBorder="1" applyAlignment="1">
      <alignment horizontal="center" vertical="center" wrapText="1"/>
    </xf>
    <xf numFmtId="0" fontId="3" fillId="0" borderId="0" xfId="1" applyFont="1" applyAlignment="1">
      <alignment horizontal="center"/>
    </xf>
    <xf numFmtId="0" fontId="3" fillId="2" borderId="1" xfId="1" applyFont="1" applyFill="1" applyBorder="1" applyAlignment="1">
      <alignment horizontal="center"/>
    </xf>
    <xf numFmtId="4" fontId="3" fillId="2" borderId="1" xfId="1" applyNumberFormat="1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/>
    </xf>
    <xf numFmtId="0" fontId="2" fillId="0" borderId="1" xfId="1" applyFont="1" applyBorder="1" applyAlignment="1">
      <alignment horizontal="left"/>
    </xf>
    <xf numFmtId="4" fontId="2" fillId="0" borderId="1" xfId="1" applyNumberFormat="1" applyFont="1" applyBorder="1" applyAlignment="1">
      <alignment horizontal="center" vertical="center"/>
    </xf>
    <xf numFmtId="0" fontId="3" fillId="0" borderId="1" xfId="1" applyFont="1" applyBorder="1"/>
    <xf numFmtId="0" fontId="3" fillId="3" borderId="1" xfId="1" applyFont="1" applyFill="1" applyBorder="1"/>
    <xf numFmtId="4" fontId="3" fillId="3" borderId="1" xfId="1" applyNumberFormat="1" applyFont="1" applyFill="1" applyBorder="1" applyAlignment="1">
      <alignment horizontal="center" vertical="center"/>
    </xf>
    <xf numFmtId="4" fontId="5" fillId="0" borderId="0" xfId="1" applyNumberFormat="1" applyFont="1"/>
    <xf numFmtId="0" fontId="3" fillId="0" borderId="1" xfId="1" applyFont="1" applyBorder="1" applyAlignment="1">
      <alignment horizontal="right" wrapText="1"/>
    </xf>
    <xf numFmtId="4" fontId="3" fillId="0" borderId="1" xfId="1" applyNumberFormat="1" applyFont="1" applyBorder="1" applyAlignment="1">
      <alignment horizontal="center" vertical="center"/>
    </xf>
    <xf numFmtId="0" fontId="3" fillId="0" borderId="1" xfId="1" applyFont="1" applyBorder="1" applyAlignment="1">
      <alignment horizontal="right"/>
    </xf>
    <xf numFmtId="0" fontId="3" fillId="0" borderId="1" xfId="1" applyFont="1" applyBorder="1" applyAlignment="1">
      <alignment horizontal="left"/>
    </xf>
    <xf numFmtId="0" fontId="3" fillId="0" borderId="0" xfId="1" applyFont="1" applyAlignment="1">
      <alignment horizontal="left"/>
    </xf>
    <xf numFmtId="0" fontId="3" fillId="2" borderId="1" xfId="1" applyFont="1" applyFill="1" applyBorder="1"/>
    <xf numFmtId="0" fontId="2" fillId="0" borderId="2" xfId="1" applyFont="1" applyBorder="1" applyAlignment="1">
      <alignment horizontal="left"/>
    </xf>
    <xf numFmtId="0" fontId="2" fillId="0" borderId="3" xfId="1" applyFont="1" applyBorder="1" applyAlignment="1">
      <alignment horizontal="left"/>
    </xf>
    <xf numFmtId="4" fontId="5" fillId="0" borderId="1" xfId="1" applyNumberFormat="1" applyFont="1" applyBorder="1" applyAlignment="1">
      <alignment horizontal="center" vertical="center"/>
    </xf>
    <xf numFmtId="0" fontId="3" fillId="0" borderId="1" xfId="1" applyFont="1" applyBorder="1" applyAlignment="1">
      <alignment horizontal="right" vertical="center" wrapText="1"/>
    </xf>
    <xf numFmtId="0" fontId="3" fillId="0" borderId="0" xfId="1" applyFont="1" applyAlignment="1">
      <alignment horizontal="right" wrapText="1"/>
    </xf>
    <xf numFmtId="0" fontId="6" fillId="0" borderId="0" xfId="1" applyFont="1" applyBorder="1" applyAlignment="1"/>
    <xf numFmtId="0" fontId="7" fillId="0" borderId="0" xfId="1" applyFont="1" applyBorder="1" applyAlignment="1"/>
    <xf numFmtId="0" fontId="3" fillId="0" borderId="0" xfId="1" applyFont="1" applyBorder="1" applyAlignment="1">
      <alignment horizontal="center"/>
    </xf>
    <xf numFmtId="0" fontId="8" fillId="0" borderId="0" xfId="1" applyFont="1" applyBorder="1"/>
    <xf numFmtId="0" fontId="9" fillId="0" borderId="0" xfId="1" applyFont="1" applyBorder="1" applyAlignment="1" applyProtection="1">
      <alignment horizontal="center" wrapText="1"/>
      <protection locked="0"/>
    </xf>
    <xf numFmtId="0" fontId="9" fillId="0" borderId="0" xfId="1" applyFont="1" applyBorder="1" applyAlignment="1" applyProtection="1">
      <alignment horizontal="center"/>
      <protection locked="0"/>
    </xf>
    <xf numFmtId="0" fontId="8" fillId="0" borderId="0" xfId="1" applyFont="1" applyBorder="1" applyAlignment="1">
      <alignment horizontal="center"/>
    </xf>
    <xf numFmtId="0" fontId="10" fillId="0" borderId="4" xfId="1" applyFont="1" applyBorder="1" applyAlignment="1" applyProtection="1">
      <alignment horizontal="center" vertical="center" wrapText="1"/>
      <protection locked="0"/>
    </xf>
    <xf numFmtId="0" fontId="8" fillId="0" borderId="5" xfId="1" applyFont="1" applyBorder="1" applyAlignment="1" applyProtection="1">
      <alignment horizontal="center" vertical="center" wrapText="1"/>
      <protection locked="0"/>
    </xf>
    <xf numFmtId="0" fontId="8" fillId="0" borderId="6" xfId="1" applyFont="1" applyBorder="1" applyAlignment="1" applyProtection="1">
      <alignment horizontal="center" vertical="center" wrapText="1"/>
      <protection locked="0"/>
    </xf>
    <xf numFmtId="0" fontId="8" fillId="0" borderId="7" xfId="1" applyFont="1" applyBorder="1" applyAlignment="1">
      <alignment horizontal="center" vertical="center"/>
    </xf>
    <xf numFmtId="0" fontId="8" fillId="0" borderId="8" xfId="1" applyFont="1" applyBorder="1" applyAlignment="1">
      <alignment horizontal="center" vertical="center"/>
    </xf>
    <xf numFmtId="0" fontId="8" fillId="0" borderId="9" xfId="1" applyFont="1" applyBorder="1" applyAlignment="1">
      <alignment horizontal="center" vertical="center"/>
    </xf>
    <xf numFmtId="0" fontId="8" fillId="0" borderId="7" xfId="1" applyFont="1" applyBorder="1" applyAlignment="1">
      <alignment horizontal="center" vertical="center" wrapText="1"/>
    </xf>
    <xf numFmtId="0" fontId="8" fillId="0" borderId="8" xfId="1" applyFont="1" applyBorder="1" applyAlignment="1">
      <alignment horizontal="center" vertical="center" wrapText="1"/>
    </xf>
    <xf numFmtId="0" fontId="8" fillId="0" borderId="9" xfId="1" applyFont="1" applyBorder="1" applyAlignment="1">
      <alignment horizontal="center" vertical="center" wrapText="1"/>
    </xf>
    <xf numFmtId="0" fontId="10" fillId="0" borderId="10" xfId="1" applyFont="1" applyBorder="1" applyAlignment="1" applyProtection="1">
      <alignment horizontal="center" vertical="center" wrapText="1"/>
      <protection locked="0"/>
    </xf>
    <xf numFmtId="0" fontId="8" fillId="0" borderId="11" xfId="1" applyFont="1" applyBorder="1" applyAlignment="1" applyProtection="1">
      <alignment horizontal="center" vertical="center" wrapText="1"/>
      <protection locked="0"/>
    </xf>
    <xf numFmtId="0" fontId="8" fillId="0" borderId="12" xfId="1" applyFont="1" applyBorder="1" applyAlignment="1" applyProtection="1">
      <alignment horizontal="center" vertical="center" wrapText="1"/>
      <protection locked="0"/>
    </xf>
    <xf numFmtId="0" fontId="8" fillId="0" borderId="13" xfId="1" applyFont="1" applyBorder="1" applyAlignment="1">
      <alignment horizontal="center" vertical="center" wrapText="1"/>
    </xf>
    <xf numFmtId="0" fontId="8" fillId="0" borderId="14" xfId="1" applyFont="1" applyBorder="1" applyAlignment="1">
      <alignment horizontal="center" vertical="center" wrapText="1"/>
    </xf>
    <xf numFmtId="1" fontId="6" fillId="0" borderId="15" xfId="1" applyNumberFormat="1" applyFont="1" applyBorder="1" applyAlignment="1" applyProtection="1">
      <alignment horizontal="center" vertical="center" wrapText="1"/>
      <protection locked="0"/>
    </xf>
    <xf numFmtId="1" fontId="7" fillId="0" borderId="16" xfId="1" applyNumberFormat="1" applyFont="1" applyBorder="1" applyAlignment="1" applyProtection="1">
      <alignment horizontal="center" vertical="top" wrapText="1"/>
      <protection locked="0"/>
    </xf>
    <xf numFmtId="1" fontId="7" fillId="0" borderId="17" xfId="1" applyNumberFormat="1" applyFont="1" applyBorder="1" applyAlignment="1" applyProtection="1">
      <alignment horizontal="center" vertical="top" wrapText="1"/>
      <protection locked="0"/>
    </xf>
    <xf numFmtId="1" fontId="7" fillId="0" borderId="18" xfId="1" applyNumberFormat="1" applyFont="1" applyBorder="1" applyAlignment="1">
      <alignment horizontal="center" vertical="top" wrapText="1"/>
    </xf>
    <xf numFmtId="1" fontId="7" fillId="0" borderId="9" xfId="1" applyNumberFormat="1" applyFont="1" applyBorder="1" applyAlignment="1">
      <alignment horizontal="center" vertical="center" wrapText="1"/>
    </xf>
    <xf numFmtId="1" fontId="7" fillId="0" borderId="18" xfId="1" applyNumberFormat="1" applyFont="1" applyBorder="1" applyAlignment="1">
      <alignment horizontal="center" vertical="center" wrapText="1"/>
    </xf>
    <xf numFmtId="1" fontId="7" fillId="0" borderId="8" xfId="1" applyNumberFormat="1" applyFont="1" applyBorder="1" applyAlignment="1">
      <alignment horizontal="center" vertical="center" wrapText="1"/>
    </xf>
    <xf numFmtId="1" fontId="7" fillId="0" borderId="19" xfId="1" applyNumberFormat="1" applyFont="1" applyBorder="1" applyAlignment="1">
      <alignment horizontal="center" vertical="center" wrapText="1"/>
    </xf>
    <xf numFmtId="1" fontId="11" fillId="0" borderId="0" xfId="1" applyNumberFormat="1" applyFont="1"/>
    <xf numFmtId="0" fontId="12" fillId="0" borderId="20" xfId="1" applyFont="1" applyBorder="1" applyAlignment="1" applyProtection="1">
      <alignment horizontal="left" vertical="center" wrapText="1" indent="1"/>
      <protection locked="0"/>
    </xf>
    <xf numFmtId="0" fontId="12" fillId="0" borderId="21" xfId="1" applyFont="1" applyBorder="1" applyAlignment="1" applyProtection="1">
      <alignment horizontal="left" vertical="top" wrapText="1" indent="1"/>
      <protection locked="0"/>
    </xf>
    <xf numFmtId="0" fontId="12" fillId="0" borderId="22" xfId="1" applyFont="1" applyBorder="1" applyAlignment="1" applyProtection="1">
      <alignment horizontal="left" vertical="top" wrapText="1" indent="1"/>
      <protection locked="0"/>
    </xf>
    <xf numFmtId="164" fontId="12" fillId="0" borderId="23" xfId="1" applyNumberFormat="1" applyFont="1" applyBorder="1" applyAlignment="1">
      <alignment horizontal="right" vertical="center" wrapText="1" indent="1"/>
    </xf>
    <xf numFmtId="164" fontId="12" fillId="0" borderId="24" xfId="1" applyNumberFormat="1" applyFont="1" applyBorder="1" applyAlignment="1">
      <alignment horizontal="right" vertical="center" wrapText="1" indent="1"/>
    </xf>
    <xf numFmtId="165" fontId="12" fillId="0" borderId="24" xfId="1" applyNumberFormat="1" applyFont="1" applyBorder="1" applyAlignment="1" applyProtection="1">
      <alignment horizontal="right" vertical="center" wrapText="1" indent="1"/>
    </xf>
    <xf numFmtId="164" fontId="12" fillId="0" borderId="25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26" xfId="1" applyNumberFormat="1" applyFont="1" applyFill="1" applyBorder="1" applyAlignment="1" applyProtection="1">
      <alignment horizontal="right" vertical="center" wrapText="1" indent="1"/>
      <protection locked="0"/>
    </xf>
    <xf numFmtId="165" fontId="12" fillId="0" borderId="4" xfId="1" applyNumberFormat="1" applyFont="1" applyFill="1" applyBorder="1" applyAlignment="1" applyProtection="1">
      <alignment horizontal="right" vertical="center" wrapText="1" indent="1"/>
    </xf>
    <xf numFmtId="164" fontId="12" fillId="0" borderId="27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28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0" xfId="1" applyFont="1"/>
    <xf numFmtId="0" fontId="12" fillId="0" borderId="29" xfId="1" applyFont="1" applyBorder="1" applyAlignment="1" applyProtection="1">
      <alignment horizontal="left" vertical="center" wrapText="1" indent="1"/>
      <protection locked="0"/>
    </xf>
    <xf numFmtId="0" fontId="12" fillId="0" borderId="3" xfId="1" applyFont="1" applyBorder="1" applyAlignment="1" applyProtection="1">
      <alignment horizontal="left" vertical="top" wrapText="1" indent="1"/>
      <protection locked="0"/>
    </xf>
    <xf numFmtId="0" fontId="13" fillId="0" borderId="2" xfId="1" applyFont="1" applyBorder="1" applyAlignment="1" applyProtection="1">
      <alignment horizontal="left" indent="1"/>
      <protection locked="0"/>
    </xf>
    <xf numFmtId="164" fontId="13" fillId="0" borderId="30" xfId="1" applyNumberFormat="1" applyFont="1" applyBorder="1" applyAlignment="1">
      <alignment horizontal="right" vertical="center" indent="1"/>
    </xf>
    <xf numFmtId="164" fontId="12" fillId="0" borderId="31" xfId="1" applyNumberFormat="1" applyFont="1" applyBorder="1" applyAlignment="1">
      <alignment horizontal="right" vertical="center" wrapText="1" indent="1"/>
    </xf>
    <xf numFmtId="165" fontId="12" fillId="0" borderId="29" xfId="1" applyNumberFormat="1" applyFont="1" applyFill="1" applyBorder="1" applyAlignment="1" applyProtection="1">
      <alignment horizontal="right" vertical="center" wrapText="1" indent="1"/>
    </xf>
    <xf numFmtId="164" fontId="12" fillId="0" borderId="32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33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34" xfId="1" applyFont="1" applyBorder="1" applyAlignment="1" applyProtection="1">
      <alignment horizontal="left" vertical="top" wrapText="1" indent="1"/>
      <protection locked="0"/>
    </xf>
    <xf numFmtId="0" fontId="12" fillId="0" borderId="10" xfId="1" applyFont="1" applyBorder="1" applyAlignment="1" applyProtection="1">
      <alignment horizontal="left" vertical="center" wrapText="1" indent="1"/>
      <protection locked="0"/>
    </xf>
    <xf numFmtId="0" fontId="12" fillId="0" borderId="11" xfId="1" applyFont="1" applyBorder="1" applyAlignment="1" applyProtection="1">
      <alignment horizontal="left" vertical="top" wrapText="1" indent="1"/>
      <protection locked="0"/>
    </xf>
    <xf numFmtId="0" fontId="13" fillId="0" borderId="12" xfId="1" applyFont="1" applyBorder="1" applyAlignment="1" applyProtection="1">
      <alignment horizontal="left" indent="1"/>
      <protection locked="0"/>
    </xf>
    <xf numFmtId="164" fontId="12" fillId="0" borderId="35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36" xfId="1" applyFont="1" applyBorder="1" applyAlignment="1" applyProtection="1">
      <alignment horizontal="center" vertical="top" wrapText="1"/>
      <protection locked="0"/>
    </xf>
    <xf numFmtId="164" fontId="12" fillId="0" borderId="37" xfId="1" applyNumberFormat="1" applyFont="1" applyBorder="1" applyAlignment="1">
      <alignment horizontal="right" vertical="center" wrapText="1" indent="1"/>
    </xf>
    <xf numFmtId="165" fontId="12" fillId="0" borderId="38" xfId="1" applyNumberFormat="1" applyFont="1" applyFill="1" applyBorder="1" applyAlignment="1" applyProtection="1">
      <alignment horizontal="right" vertical="center" wrapText="1" indent="1"/>
    </xf>
    <xf numFmtId="164" fontId="12" fillId="0" borderId="39" xfId="1" applyNumberFormat="1" applyFont="1" applyFill="1" applyBorder="1" applyAlignment="1" applyProtection="1">
      <alignment horizontal="right" vertical="center" wrapText="1" indent="1"/>
      <protection locked="0"/>
    </xf>
    <xf numFmtId="0" fontId="2" fillId="4" borderId="7" xfId="1" applyFont="1" applyFill="1" applyBorder="1" applyAlignment="1">
      <alignment horizontal="center" vertical="center" wrapText="1"/>
    </xf>
    <xf numFmtId="0" fontId="2" fillId="4" borderId="8" xfId="1" applyFont="1" applyFill="1" applyBorder="1" applyAlignment="1">
      <alignment horizontal="center" vertical="center" wrapText="1"/>
    </xf>
    <xf numFmtId="0" fontId="2" fillId="4" borderId="9" xfId="1" applyFont="1" applyFill="1" applyBorder="1" applyAlignment="1">
      <alignment horizontal="center" vertical="center" wrapText="1"/>
    </xf>
    <xf numFmtId="164" fontId="2" fillId="4" borderId="18" xfId="1" applyNumberFormat="1" applyFont="1" applyFill="1" applyBorder="1" applyAlignment="1">
      <alignment horizontal="right" vertical="center" wrapText="1" indent="1"/>
    </xf>
    <xf numFmtId="164" fontId="2" fillId="4" borderId="9" xfId="1" applyNumberFormat="1" applyFont="1" applyFill="1" applyBorder="1" applyAlignment="1">
      <alignment horizontal="right" vertical="center" wrapText="1" indent="1"/>
    </xf>
    <xf numFmtId="165" fontId="2" fillId="5" borderId="9" xfId="1" applyNumberFormat="1" applyFont="1" applyFill="1" applyBorder="1" applyAlignment="1" applyProtection="1">
      <alignment horizontal="right" vertical="center" wrapText="1" indent="1"/>
    </xf>
    <xf numFmtId="0" fontId="11" fillId="0" borderId="0" xfId="1" applyFont="1" applyAlignment="1">
      <alignment horizontal="center"/>
    </xf>
    <xf numFmtId="0" fontId="14" fillId="0" borderId="0" xfId="1" applyFont="1" applyAlignment="1">
      <alignment horizontal="center"/>
    </xf>
  </cellXfs>
  <cellStyles count="2">
    <cellStyle name="Обычный" xfId="0" builtinId="0"/>
    <cellStyle name="Обычный 2" xfId="1" xr:uid="{D6CAC206-340E-4B73-9D24-502DE55C9A0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991385-93C9-409C-8E1F-BF42C8BA2156}">
  <sheetPr codeName="Лист1">
    <pageSetUpPr fitToPage="1"/>
  </sheetPr>
  <dimension ref="A1:Y26"/>
  <sheetViews>
    <sheetView tabSelected="1" zoomScale="70" zoomScaleNormal="70" workbookViewId="0">
      <pane xSplit="3" ySplit="8" topLeftCell="D9" activePane="bottomRight" state="frozen"/>
      <selection pane="topRight" activeCell="E1" sqref="E1"/>
      <selection pane="bottomLeft" activeCell="A9" sqref="A9"/>
      <selection pane="bottomRight" activeCell="A9" sqref="A9"/>
    </sheetView>
  </sheetViews>
  <sheetFormatPr defaultRowHeight="15" x14ac:dyDescent="0.25"/>
  <cols>
    <col min="1" max="1" width="8.28515625" style="94" customWidth="1"/>
    <col min="2" max="2" width="16" style="93" customWidth="1"/>
    <col min="3" max="3" width="33.28515625" style="69" customWidth="1"/>
    <col min="4" max="4" width="21.85546875" style="69" customWidth="1"/>
    <col min="5" max="5" width="21.85546875" style="93" customWidth="1"/>
    <col min="6" max="6" width="19.42578125" style="93" customWidth="1"/>
    <col min="7" max="7" width="21.28515625" style="93" customWidth="1"/>
    <col min="8" max="8" width="21.7109375" style="93" customWidth="1"/>
    <col min="9" max="9" width="19.42578125" style="93" customWidth="1"/>
    <col min="10" max="10" width="19.42578125" style="69" hidden="1" customWidth="1"/>
    <col min="11" max="15" width="19.42578125" style="93" hidden="1" customWidth="1"/>
    <col min="16" max="16" width="19.42578125" style="69" customWidth="1"/>
    <col min="17" max="18" width="19.42578125" style="93" customWidth="1"/>
    <col min="19" max="20" width="18.140625" style="93" customWidth="1"/>
    <col min="21" max="21" width="14.28515625" style="69" customWidth="1"/>
    <col min="22" max="24" width="18.140625" style="93" customWidth="1"/>
    <col min="25" max="26" width="14.28515625" style="69" customWidth="1"/>
    <col min="27" max="16384" width="9.140625" style="69"/>
  </cols>
  <sheetData>
    <row r="1" spans="1:25" s="31" customFormat="1" ht="15" customHeight="1" x14ac:dyDescent="0.3">
      <c r="A1" s="28"/>
      <c r="B1" s="29"/>
      <c r="C1" s="29"/>
      <c r="D1" s="29"/>
      <c r="E1" s="29"/>
      <c r="F1" s="29"/>
      <c r="G1" s="29"/>
      <c r="H1" s="30"/>
      <c r="I1" s="30"/>
      <c r="K1" s="29"/>
      <c r="L1" s="29"/>
      <c r="M1" s="29"/>
      <c r="N1" s="30"/>
      <c r="O1" s="30"/>
      <c r="Q1" s="29"/>
      <c r="R1" s="29"/>
      <c r="S1" s="29"/>
      <c r="T1" s="30"/>
      <c r="V1" s="29"/>
      <c r="W1" s="29"/>
      <c r="X1" s="30"/>
    </row>
    <row r="2" spans="1:25" s="31" customFormat="1" ht="12.75" customHeight="1" x14ac:dyDescent="0.25">
      <c r="A2" s="32" t="s">
        <v>22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</row>
    <row r="3" spans="1:25" s="31" customFormat="1" ht="33" customHeight="1" x14ac:dyDescent="0.25">
      <c r="A3" s="33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</row>
    <row r="4" spans="1:25" s="31" customFormat="1" ht="24" customHeight="1" x14ac:dyDescent="0.3">
      <c r="A4" s="33" t="s">
        <v>23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</row>
    <row r="5" spans="1:25" s="31" customFormat="1" ht="17.25" customHeight="1" thickBot="1" x14ac:dyDescent="0.3">
      <c r="A5" s="34"/>
      <c r="B5" s="34"/>
      <c r="C5" s="34"/>
      <c r="D5" s="34"/>
      <c r="E5" s="34"/>
      <c r="F5" s="34"/>
      <c r="G5" s="34"/>
      <c r="H5" s="34"/>
      <c r="I5" s="34"/>
      <c r="J5" s="34"/>
      <c r="M5" s="34"/>
      <c r="N5" s="34"/>
      <c r="O5" s="34"/>
      <c r="P5" s="34"/>
      <c r="S5" s="34"/>
      <c r="T5" s="34"/>
      <c r="U5" s="34"/>
      <c r="W5" s="34"/>
      <c r="X5" s="34"/>
      <c r="Y5" s="34"/>
    </row>
    <row r="6" spans="1:25" s="31" customFormat="1" ht="33.75" customHeight="1" thickBot="1" x14ac:dyDescent="0.3">
      <c r="A6" s="35" t="s">
        <v>24</v>
      </c>
      <c r="B6" s="36" t="s">
        <v>25</v>
      </c>
      <c r="C6" s="37"/>
      <c r="D6" s="38" t="s">
        <v>26</v>
      </c>
      <c r="E6" s="39"/>
      <c r="F6" s="40"/>
      <c r="G6" s="38" t="s">
        <v>27</v>
      </c>
      <c r="H6" s="39"/>
      <c r="I6" s="40"/>
      <c r="J6" s="41" t="s">
        <v>28</v>
      </c>
      <c r="K6" s="42"/>
      <c r="L6" s="40"/>
      <c r="M6" s="41" t="s">
        <v>29</v>
      </c>
      <c r="N6" s="42"/>
      <c r="O6" s="43"/>
      <c r="P6" s="41" t="s">
        <v>30</v>
      </c>
      <c r="Q6" s="42"/>
      <c r="R6" s="40"/>
    </row>
    <row r="7" spans="1:25" s="31" customFormat="1" ht="49.5" customHeight="1" thickBot="1" x14ac:dyDescent="0.3">
      <c r="A7" s="44"/>
      <c r="B7" s="45"/>
      <c r="C7" s="46"/>
      <c r="D7" s="47" t="s">
        <v>31</v>
      </c>
      <c r="E7" s="48" t="s">
        <v>32</v>
      </c>
      <c r="F7" s="48" t="s">
        <v>33</v>
      </c>
      <c r="G7" s="47" t="s">
        <v>31</v>
      </c>
      <c r="H7" s="48" t="s">
        <v>32</v>
      </c>
      <c r="I7" s="48" t="s">
        <v>33</v>
      </c>
      <c r="J7" s="47" t="s">
        <v>31</v>
      </c>
      <c r="K7" s="48" t="s">
        <v>32</v>
      </c>
      <c r="L7" s="48" t="s">
        <v>33</v>
      </c>
      <c r="M7" s="47" t="s">
        <v>31</v>
      </c>
      <c r="N7" s="48" t="s">
        <v>32</v>
      </c>
      <c r="O7" s="48" t="s">
        <v>33</v>
      </c>
      <c r="P7" s="47" t="s">
        <v>31</v>
      </c>
      <c r="Q7" s="48" t="s">
        <v>32</v>
      </c>
      <c r="R7" s="48" t="s">
        <v>33</v>
      </c>
    </row>
    <row r="8" spans="1:25" s="57" customFormat="1" thickBot="1" x14ac:dyDescent="0.25">
      <c r="A8" s="49">
        <v>1</v>
      </c>
      <c r="B8" s="50">
        <v>2</v>
      </c>
      <c r="C8" s="51"/>
      <c r="D8" s="52">
        <v>3</v>
      </c>
      <c r="E8" s="53">
        <v>4</v>
      </c>
      <c r="F8" s="53">
        <v>5</v>
      </c>
      <c r="G8" s="54">
        <v>6</v>
      </c>
      <c r="H8" s="55">
        <v>7</v>
      </c>
      <c r="I8" s="55">
        <v>8</v>
      </c>
      <c r="J8" s="54">
        <v>9</v>
      </c>
      <c r="K8" s="53">
        <v>10</v>
      </c>
      <c r="L8" s="53">
        <v>11</v>
      </c>
      <c r="M8" s="55">
        <v>12</v>
      </c>
      <c r="N8" s="56">
        <v>13</v>
      </c>
      <c r="O8" s="56">
        <v>14</v>
      </c>
      <c r="P8" s="55">
        <v>15</v>
      </c>
      <c r="Q8" s="56">
        <v>16</v>
      </c>
      <c r="R8" s="56">
        <v>17</v>
      </c>
    </row>
    <row r="9" spans="1:25" ht="18.75" customHeight="1" x14ac:dyDescent="0.2">
      <c r="A9" s="58">
        <v>2111</v>
      </c>
      <c r="B9" s="59" t="s">
        <v>34</v>
      </c>
      <c r="C9" s="60"/>
      <c r="D9" s="61">
        <f>G9+J9+M9+P9</f>
        <v>1164300</v>
      </c>
      <c r="E9" s="62">
        <f>H9+K9+N9+Q9</f>
        <v>240322</v>
      </c>
      <c r="F9" s="63">
        <f>I9+L9+O9+R9+U9+X9</f>
        <v>923978</v>
      </c>
      <c r="G9" s="64">
        <v>1164300</v>
      </c>
      <c r="H9" s="65">
        <v>240322</v>
      </c>
      <c r="I9" s="66">
        <f>G9-H9</f>
        <v>923978</v>
      </c>
      <c r="J9" s="64">
        <v>0</v>
      </c>
      <c r="K9" s="65">
        <v>0</v>
      </c>
      <c r="L9" s="66">
        <f>J9-K9</f>
        <v>0</v>
      </c>
      <c r="M9" s="64">
        <v>0</v>
      </c>
      <c r="N9" s="65">
        <v>0</v>
      </c>
      <c r="O9" s="66">
        <f>M9-N9</f>
        <v>0</v>
      </c>
      <c r="P9" s="67">
        <v>0</v>
      </c>
      <c r="Q9" s="68">
        <v>0</v>
      </c>
      <c r="R9" s="66">
        <f>P9-Q9</f>
        <v>0</v>
      </c>
      <c r="S9" s="69"/>
      <c r="T9" s="69"/>
      <c r="V9" s="69"/>
      <c r="W9" s="69"/>
      <c r="X9" s="69"/>
    </row>
    <row r="10" spans="1:25" ht="18.75" customHeight="1" x14ac:dyDescent="0.2">
      <c r="A10" s="70">
        <v>2120</v>
      </c>
      <c r="B10" s="71" t="s">
        <v>35</v>
      </c>
      <c r="C10" s="72"/>
      <c r="D10" s="73">
        <f>G10+J10+M10+P10</f>
        <v>234100</v>
      </c>
      <c r="E10" s="74">
        <f>H10+K10+N10+Q10</f>
        <v>47922.85</v>
      </c>
      <c r="F10" s="63">
        <f t="shared" ref="F10:F25" si="0">I10+L10+O10+R10+U10+X10</f>
        <v>186177.15</v>
      </c>
      <c r="G10" s="64">
        <v>234100</v>
      </c>
      <c r="H10" s="65">
        <v>47922.85</v>
      </c>
      <c r="I10" s="75">
        <f>G10-H10</f>
        <v>186177.15</v>
      </c>
      <c r="J10" s="64">
        <v>0</v>
      </c>
      <c r="K10" s="65">
        <v>0</v>
      </c>
      <c r="L10" s="75">
        <f>J10-K10</f>
        <v>0</v>
      </c>
      <c r="M10" s="64">
        <v>0</v>
      </c>
      <c r="N10" s="65">
        <v>0</v>
      </c>
      <c r="O10" s="75">
        <f>M10-N10</f>
        <v>0</v>
      </c>
      <c r="P10" s="76">
        <v>0</v>
      </c>
      <c r="Q10" s="77">
        <v>0</v>
      </c>
      <c r="R10" s="75">
        <f>P10-Q10</f>
        <v>0</v>
      </c>
      <c r="S10" s="69"/>
      <c r="T10" s="69"/>
      <c r="V10" s="69"/>
      <c r="W10" s="69"/>
      <c r="X10" s="69"/>
    </row>
    <row r="11" spans="1:25" ht="18.75" customHeight="1" x14ac:dyDescent="0.2">
      <c r="A11" s="70">
        <v>2210</v>
      </c>
      <c r="B11" s="71" t="s">
        <v>2</v>
      </c>
      <c r="C11" s="72"/>
      <c r="D11" s="73">
        <f t="shared" ref="D11:E25" si="1">G11+J11+M11+P11</f>
        <v>90100</v>
      </c>
      <c r="E11" s="74">
        <f t="shared" si="1"/>
        <v>33818.5</v>
      </c>
      <c r="F11" s="63">
        <f t="shared" si="0"/>
        <v>56281.5</v>
      </c>
      <c r="G11" s="64">
        <v>90100</v>
      </c>
      <c r="H11" s="65">
        <v>33818.5</v>
      </c>
      <c r="I11" s="75">
        <f t="shared" ref="I11:I24" si="2">G11-H11</f>
        <v>56281.5</v>
      </c>
      <c r="J11" s="64">
        <v>0</v>
      </c>
      <c r="K11" s="65">
        <v>0</v>
      </c>
      <c r="L11" s="75">
        <f t="shared" ref="L11:L24" si="3">J11-K11</f>
        <v>0</v>
      </c>
      <c r="M11" s="64">
        <v>0</v>
      </c>
      <c r="N11" s="65">
        <v>0</v>
      </c>
      <c r="O11" s="75">
        <f t="shared" ref="O11:O24" si="4">M11-N11</f>
        <v>0</v>
      </c>
      <c r="P11" s="76">
        <v>0</v>
      </c>
      <c r="Q11" s="77">
        <v>0</v>
      </c>
      <c r="R11" s="75">
        <f t="shared" ref="R11:R24" si="5">P11-Q11</f>
        <v>0</v>
      </c>
      <c r="S11" s="69"/>
      <c r="T11" s="69"/>
      <c r="V11" s="69"/>
      <c r="W11" s="69"/>
      <c r="X11" s="69"/>
    </row>
    <row r="12" spans="1:25" ht="18.75" customHeight="1" x14ac:dyDescent="0.2">
      <c r="A12" s="70">
        <v>2230</v>
      </c>
      <c r="B12" s="71" t="s">
        <v>36</v>
      </c>
      <c r="C12" s="72"/>
      <c r="D12" s="73">
        <f t="shared" si="1"/>
        <v>0</v>
      </c>
      <c r="E12" s="74">
        <f t="shared" si="1"/>
        <v>0</v>
      </c>
      <c r="F12" s="63">
        <f t="shared" si="0"/>
        <v>0</v>
      </c>
      <c r="G12" s="64">
        <v>0</v>
      </c>
      <c r="H12" s="65">
        <v>0</v>
      </c>
      <c r="I12" s="75">
        <f t="shared" si="2"/>
        <v>0</v>
      </c>
      <c r="J12" s="64">
        <v>0</v>
      </c>
      <c r="K12" s="65">
        <v>0</v>
      </c>
      <c r="L12" s="75">
        <f t="shared" si="3"/>
        <v>0</v>
      </c>
      <c r="M12" s="64">
        <v>0</v>
      </c>
      <c r="N12" s="65">
        <v>0</v>
      </c>
      <c r="O12" s="75">
        <f t="shared" si="4"/>
        <v>0</v>
      </c>
      <c r="P12" s="76">
        <v>0</v>
      </c>
      <c r="Q12" s="77">
        <v>0</v>
      </c>
      <c r="R12" s="75">
        <f t="shared" si="5"/>
        <v>0</v>
      </c>
      <c r="S12" s="69"/>
      <c r="T12" s="69"/>
      <c r="V12" s="69"/>
      <c r="W12" s="69"/>
      <c r="X12" s="69"/>
    </row>
    <row r="13" spans="1:25" ht="18.75" customHeight="1" x14ac:dyDescent="0.2">
      <c r="A13" s="70">
        <v>2240</v>
      </c>
      <c r="B13" s="71" t="s">
        <v>17</v>
      </c>
      <c r="C13" s="72"/>
      <c r="D13" s="73">
        <f t="shared" si="1"/>
        <v>21100</v>
      </c>
      <c r="E13" s="74">
        <f t="shared" si="1"/>
        <v>701.82</v>
      </c>
      <c r="F13" s="63">
        <f t="shared" si="0"/>
        <v>20398.18</v>
      </c>
      <c r="G13" s="64">
        <v>21100</v>
      </c>
      <c r="H13" s="65">
        <v>701.82</v>
      </c>
      <c r="I13" s="75">
        <f t="shared" si="2"/>
        <v>20398.18</v>
      </c>
      <c r="J13" s="64">
        <v>0</v>
      </c>
      <c r="K13" s="65">
        <v>0</v>
      </c>
      <c r="L13" s="75">
        <f t="shared" si="3"/>
        <v>0</v>
      </c>
      <c r="M13" s="64">
        <v>0</v>
      </c>
      <c r="N13" s="65">
        <v>0</v>
      </c>
      <c r="O13" s="75">
        <f t="shared" si="4"/>
        <v>0</v>
      </c>
      <c r="P13" s="76">
        <v>0</v>
      </c>
      <c r="Q13" s="77">
        <v>0</v>
      </c>
      <c r="R13" s="75">
        <f t="shared" si="5"/>
        <v>0</v>
      </c>
      <c r="S13" s="69"/>
      <c r="T13" s="69"/>
      <c r="V13" s="69"/>
      <c r="W13" s="69"/>
      <c r="X13" s="69"/>
    </row>
    <row r="14" spans="1:25" ht="18.75" customHeight="1" x14ac:dyDescent="0.2">
      <c r="A14" s="70">
        <v>2250</v>
      </c>
      <c r="B14" s="71" t="s">
        <v>37</v>
      </c>
      <c r="C14" s="72"/>
      <c r="D14" s="73">
        <f t="shared" si="1"/>
        <v>15000</v>
      </c>
      <c r="E14" s="74">
        <f t="shared" si="1"/>
        <v>0</v>
      </c>
      <c r="F14" s="63">
        <f t="shared" si="0"/>
        <v>15000</v>
      </c>
      <c r="G14" s="64">
        <v>15000</v>
      </c>
      <c r="H14" s="65">
        <v>0</v>
      </c>
      <c r="I14" s="75">
        <f t="shared" si="2"/>
        <v>15000</v>
      </c>
      <c r="J14" s="64">
        <v>0</v>
      </c>
      <c r="K14" s="65">
        <v>0</v>
      </c>
      <c r="L14" s="75">
        <f t="shared" si="3"/>
        <v>0</v>
      </c>
      <c r="M14" s="64">
        <v>0</v>
      </c>
      <c r="N14" s="65">
        <v>0</v>
      </c>
      <c r="O14" s="75">
        <f t="shared" si="4"/>
        <v>0</v>
      </c>
      <c r="P14" s="76">
        <v>0</v>
      </c>
      <c r="Q14" s="77">
        <v>0</v>
      </c>
      <c r="R14" s="75">
        <f t="shared" si="5"/>
        <v>0</v>
      </c>
      <c r="S14" s="69"/>
      <c r="T14" s="69"/>
      <c r="V14" s="69"/>
      <c r="W14" s="69"/>
      <c r="X14" s="69"/>
    </row>
    <row r="15" spans="1:25" ht="18.75" customHeight="1" x14ac:dyDescent="0.2">
      <c r="A15" s="70">
        <v>2271</v>
      </c>
      <c r="B15" s="71" t="s">
        <v>38</v>
      </c>
      <c r="C15" s="72"/>
      <c r="D15" s="73">
        <f t="shared" si="1"/>
        <v>108000</v>
      </c>
      <c r="E15" s="74">
        <f t="shared" si="1"/>
        <v>25791</v>
      </c>
      <c r="F15" s="63">
        <f t="shared" si="0"/>
        <v>82209</v>
      </c>
      <c r="G15" s="64">
        <v>108000</v>
      </c>
      <c r="H15" s="65">
        <v>25791</v>
      </c>
      <c r="I15" s="75">
        <f t="shared" si="2"/>
        <v>82209</v>
      </c>
      <c r="J15" s="64">
        <v>0</v>
      </c>
      <c r="K15" s="65">
        <v>0</v>
      </c>
      <c r="L15" s="75">
        <f t="shared" si="3"/>
        <v>0</v>
      </c>
      <c r="M15" s="64">
        <v>0</v>
      </c>
      <c r="N15" s="65">
        <v>0</v>
      </c>
      <c r="O15" s="75">
        <f t="shared" si="4"/>
        <v>0</v>
      </c>
      <c r="P15" s="76">
        <v>0</v>
      </c>
      <c r="Q15" s="77">
        <v>0</v>
      </c>
      <c r="R15" s="75">
        <f t="shared" si="5"/>
        <v>0</v>
      </c>
      <c r="S15" s="69"/>
      <c r="T15" s="69"/>
      <c r="V15" s="69"/>
      <c r="W15" s="69"/>
      <c r="X15" s="69"/>
    </row>
    <row r="16" spans="1:25" ht="18.75" customHeight="1" x14ac:dyDescent="0.2">
      <c r="A16" s="70">
        <v>2272</v>
      </c>
      <c r="B16" s="71" t="s">
        <v>39</v>
      </c>
      <c r="C16" s="72"/>
      <c r="D16" s="73">
        <f t="shared" si="1"/>
        <v>1200</v>
      </c>
      <c r="E16" s="74">
        <f t="shared" si="1"/>
        <v>279.64</v>
      </c>
      <c r="F16" s="63">
        <f t="shared" si="0"/>
        <v>920.36</v>
      </c>
      <c r="G16" s="64">
        <v>1200</v>
      </c>
      <c r="H16" s="65">
        <v>279.64</v>
      </c>
      <c r="I16" s="75">
        <f t="shared" si="2"/>
        <v>920.36</v>
      </c>
      <c r="J16" s="64">
        <v>0</v>
      </c>
      <c r="K16" s="65">
        <v>0</v>
      </c>
      <c r="L16" s="75">
        <f t="shared" si="3"/>
        <v>0</v>
      </c>
      <c r="M16" s="64">
        <v>0</v>
      </c>
      <c r="N16" s="65">
        <v>0</v>
      </c>
      <c r="O16" s="75">
        <f t="shared" si="4"/>
        <v>0</v>
      </c>
      <c r="P16" s="76">
        <v>0</v>
      </c>
      <c r="Q16" s="77">
        <v>0</v>
      </c>
      <c r="R16" s="75">
        <f t="shared" si="5"/>
        <v>0</v>
      </c>
      <c r="S16" s="69"/>
      <c r="T16" s="69"/>
      <c r="V16" s="69"/>
      <c r="W16" s="69"/>
      <c r="X16" s="69"/>
    </row>
    <row r="17" spans="1:24" ht="18.75" customHeight="1" x14ac:dyDescent="0.2">
      <c r="A17" s="70">
        <v>2273</v>
      </c>
      <c r="B17" s="71" t="s">
        <v>40</v>
      </c>
      <c r="C17" s="72"/>
      <c r="D17" s="73">
        <f t="shared" si="1"/>
        <v>9100</v>
      </c>
      <c r="E17" s="74">
        <f t="shared" si="1"/>
        <v>2583.14</v>
      </c>
      <c r="F17" s="63">
        <f t="shared" si="0"/>
        <v>6516.8600000000006</v>
      </c>
      <c r="G17" s="64">
        <v>9100</v>
      </c>
      <c r="H17" s="65">
        <v>2583.14</v>
      </c>
      <c r="I17" s="75">
        <f t="shared" si="2"/>
        <v>6516.8600000000006</v>
      </c>
      <c r="J17" s="64">
        <v>0</v>
      </c>
      <c r="K17" s="65">
        <v>0</v>
      </c>
      <c r="L17" s="75">
        <f t="shared" si="3"/>
        <v>0</v>
      </c>
      <c r="M17" s="64">
        <v>0</v>
      </c>
      <c r="N17" s="65">
        <v>0</v>
      </c>
      <c r="O17" s="75">
        <f t="shared" si="4"/>
        <v>0</v>
      </c>
      <c r="P17" s="76">
        <v>0</v>
      </c>
      <c r="Q17" s="77">
        <v>0</v>
      </c>
      <c r="R17" s="75">
        <f t="shared" si="5"/>
        <v>0</v>
      </c>
      <c r="S17" s="69"/>
      <c r="T17" s="69"/>
      <c r="V17" s="69"/>
      <c r="W17" s="69"/>
      <c r="X17" s="69"/>
    </row>
    <row r="18" spans="1:24" ht="18.75" customHeight="1" x14ac:dyDescent="0.2">
      <c r="A18" s="70">
        <v>2274</v>
      </c>
      <c r="B18" s="71" t="s">
        <v>41</v>
      </c>
      <c r="C18" s="72"/>
      <c r="D18" s="73">
        <f t="shared" si="1"/>
        <v>0</v>
      </c>
      <c r="E18" s="74">
        <f t="shared" si="1"/>
        <v>0</v>
      </c>
      <c r="F18" s="63">
        <f t="shared" si="0"/>
        <v>0</v>
      </c>
      <c r="G18" s="64">
        <v>0</v>
      </c>
      <c r="H18" s="65">
        <v>0</v>
      </c>
      <c r="I18" s="75">
        <f t="shared" si="2"/>
        <v>0</v>
      </c>
      <c r="J18" s="64">
        <v>0</v>
      </c>
      <c r="K18" s="65">
        <v>0</v>
      </c>
      <c r="L18" s="75">
        <f t="shared" si="3"/>
        <v>0</v>
      </c>
      <c r="M18" s="64">
        <v>0</v>
      </c>
      <c r="N18" s="65">
        <v>0</v>
      </c>
      <c r="O18" s="75">
        <f t="shared" si="4"/>
        <v>0</v>
      </c>
      <c r="P18" s="76">
        <v>0</v>
      </c>
      <c r="Q18" s="77">
        <v>0</v>
      </c>
      <c r="R18" s="75">
        <f t="shared" si="5"/>
        <v>0</v>
      </c>
      <c r="S18" s="69"/>
      <c r="T18" s="69"/>
      <c r="V18" s="69"/>
      <c r="W18" s="69"/>
      <c r="X18" s="69"/>
    </row>
    <row r="19" spans="1:24" ht="18.75" customHeight="1" x14ac:dyDescent="0.2">
      <c r="A19" s="70">
        <v>2275</v>
      </c>
      <c r="B19" s="71" t="s">
        <v>42</v>
      </c>
      <c r="C19" s="72"/>
      <c r="D19" s="73">
        <f>G19+J19+M19+P19</f>
        <v>0</v>
      </c>
      <c r="E19" s="74">
        <f t="shared" si="1"/>
        <v>0</v>
      </c>
      <c r="F19" s="63">
        <f t="shared" si="0"/>
        <v>0</v>
      </c>
      <c r="G19" s="64">
        <v>0</v>
      </c>
      <c r="H19" s="65">
        <v>0</v>
      </c>
      <c r="I19" s="75">
        <f t="shared" si="2"/>
        <v>0</v>
      </c>
      <c r="J19" s="64">
        <v>0</v>
      </c>
      <c r="K19" s="65">
        <v>0</v>
      </c>
      <c r="L19" s="75">
        <f t="shared" si="3"/>
        <v>0</v>
      </c>
      <c r="M19" s="64">
        <v>0</v>
      </c>
      <c r="N19" s="65">
        <v>0</v>
      </c>
      <c r="O19" s="75">
        <f t="shared" si="4"/>
        <v>0</v>
      </c>
      <c r="P19" s="76">
        <v>0</v>
      </c>
      <c r="Q19" s="77">
        <v>0</v>
      </c>
      <c r="R19" s="75">
        <f t="shared" si="5"/>
        <v>0</v>
      </c>
      <c r="S19" s="69"/>
      <c r="T19" s="69"/>
      <c r="V19" s="69"/>
      <c r="W19" s="69"/>
      <c r="X19" s="69"/>
    </row>
    <row r="20" spans="1:24" ht="18.75" customHeight="1" x14ac:dyDescent="0.2">
      <c r="A20" s="70">
        <v>2282</v>
      </c>
      <c r="B20" s="78" t="s">
        <v>43</v>
      </c>
      <c r="C20" s="78"/>
      <c r="D20" s="73">
        <f t="shared" si="1"/>
        <v>25000</v>
      </c>
      <c r="E20" s="74">
        <f t="shared" si="1"/>
        <v>0</v>
      </c>
      <c r="F20" s="63">
        <f t="shared" si="0"/>
        <v>25000</v>
      </c>
      <c r="G20" s="64">
        <v>25000</v>
      </c>
      <c r="H20" s="65">
        <v>0</v>
      </c>
      <c r="I20" s="75">
        <f t="shared" si="2"/>
        <v>25000</v>
      </c>
      <c r="J20" s="64">
        <v>0</v>
      </c>
      <c r="K20" s="65">
        <v>0</v>
      </c>
      <c r="L20" s="75">
        <f t="shared" si="3"/>
        <v>0</v>
      </c>
      <c r="M20" s="64">
        <v>0</v>
      </c>
      <c r="N20" s="65">
        <v>0</v>
      </c>
      <c r="O20" s="75">
        <f t="shared" si="4"/>
        <v>0</v>
      </c>
      <c r="P20" s="76">
        <v>0</v>
      </c>
      <c r="Q20" s="77">
        <v>0</v>
      </c>
      <c r="R20" s="75">
        <f t="shared" si="5"/>
        <v>0</v>
      </c>
      <c r="S20" s="69"/>
      <c r="T20" s="69"/>
      <c r="V20" s="69"/>
      <c r="W20" s="69"/>
      <c r="X20" s="69"/>
    </row>
    <row r="21" spans="1:24" ht="18.75" customHeight="1" x14ac:dyDescent="0.2">
      <c r="A21" s="70">
        <v>2730</v>
      </c>
      <c r="B21" s="71" t="s">
        <v>44</v>
      </c>
      <c r="C21" s="72"/>
      <c r="D21" s="73">
        <f>G21+J21+M21+P21</f>
        <v>0</v>
      </c>
      <c r="E21" s="74">
        <f t="shared" si="1"/>
        <v>0</v>
      </c>
      <c r="F21" s="63">
        <f t="shared" si="0"/>
        <v>0</v>
      </c>
      <c r="G21" s="64">
        <v>0</v>
      </c>
      <c r="H21" s="65">
        <v>0</v>
      </c>
      <c r="I21" s="75">
        <f t="shared" si="2"/>
        <v>0</v>
      </c>
      <c r="J21" s="64">
        <v>0</v>
      </c>
      <c r="K21" s="65">
        <v>0</v>
      </c>
      <c r="L21" s="75">
        <f t="shared" si="3"/>
        <v>0</v>
      </c>
      <c r="M21" s="64">
        <v>0</v>
      </c>
      <c r="N21" s="65">
        <v>0</v>
      </c>
      <c r="O21" s="75">
        <f t="shared" si="4"/>
        <v>0</v>
      </c>
      <c r="P21" s="76">
        <v>0</v>
      </c>
      <c r="Q21" s="77">
        <v>0</v>
      </c>
      <c r="R21" s="75">
        <f t="shared" si="5"/>
        <v>0</v>
      </c>
      <c r="S21" s="69"/>
      <c r="T21" s="69"/>
      <c r="V21" s="69"/>
      <c r="W21" s="69"/>
      <c r="X21" s="69"/>
    </row>
    <row r="22" spans="1:24" ht="18.75" customHeight="1" x14ac:dyDescent="0.2">
      <c r="A22" s="70">
        <v>2800</v>
      </c>
      <c r="B22" s="71" t="s">
        <v>45</v>
      </c>
      <c r="C22" s="72"/>
      <c r="D22" s="73">
        <f t="shared" si="1"/>
        <v>500</v>
      </c>
      <c r="E22" s="74">
        <f t="shared" si="1"/>
        <v>0</v>
      </c>
      <c r="F22" s="63">
        <f t="shared" si="0"/>
        <v>500</v>
      </c>
      <c r="G22" s="64">
        <v>500</v>
      </c>
      <c r="H22" s="65">
        <v>0</v>
      </c>
      <c r="I22" s="75">
        <f t="shared" si="2"/>
        <v>500</v>
      </c>
      <c r="J22" s="64">
        <v>0</v>
      </c>
      <c r="K22" s="65">
        <v>0</v>
      </c>
      <c r="L22" s="75">
        <f t="shared" si="3"/>
        <v>0</v>
      </c>
      <c r="M22" s="64">
        <v>0</v>
      </c>
      <c r="N22" s="65">
        <v>0</v>
      </c>
      <c r="O22" s="75">
        <f t="shared" si="4"/>
        <v>0</v>
      </c>
      <c r="P22" s="76">
        <v>0</v>
      </c>
      <c r="Q22" s="77">
        <v>0</v>
      </c>
      <c r="R22" s="75">
        <f t="shared" si="5"/>
        <v>0</v>
      </c>
      <c r="S22" s="69"/>
      <c r="T22" s="69"/>
      <c r="V22" s="69"/>
      <c r="W22" s="69"/>
      <c r="X22" s="69"/>
    </row>
    <row r="23" spans="1:24" ht="18.75" customHeight="1" x14ac:dyDescent="0.2">
      <c r="A23" s="70">
        <v>3110</v>
      </c>
      <c r="B23" s="71" t="s">
        <v>46</v>
      </c>
      <c r="C23" s="72"/>
      <c r="D23" s="73">
        <f t="shared" si="1"/>
        <v>40000</v>
      </c>
      <c r="E23" s="74">
        <f t="shared" si="1"/>
        <v>0</v>
      </c>
      <c r="F23" s="63">
        <f t="shared" si="0"/>
        <v>40000</v>
      </c>
      <c r="G23" s="64">
        <v>0</v>
      </c>
      <c r="H23" s="65">
        <v>0</v>
      </c>
      <c r="I23" s="75">
        <f t="shared" si="2"/>
        <v>0</v>
      </c>
      <c r="J23" s="64">
        <v>0</v>
      </c>
      <c r="K23" s="65">
        <v>0</v>
      </c>
      <c r="L23" s="75">
        <f t="shared" si="3"/>
        <v>0</v>
      </c>
      <c r="M23" s="64">
        <v>0</v>
      </c>
      <c r="N23" s="65">
        <v>0</v>
      </c>
      <c r="O23" s="75">
        <f t="shared" si="4"/>
        <v>0</v>
      </c>
      <c r="P23" s="76">
        <v>40000</v>
      </c>
      <c r="Q23" s="77">
        <v>0</v>
      </c>
      <c r="R23" s="75">
        <f t="shared" si="5"/>
        <v>40000</v>
      </c>
      <c r="S23" s="69"/>
      <c r="T23" s="69"/>
      <c r="V23" s="69"/>
      <c r="W23" s="69"/>
      <c r="X23" s="69"/>
    </row>
    <row r="24" spans="1:24" ht="18.75" customHeight="1" x14ac:dyDescent="0.2">
      <c r="A24" s="79">
        <v>3132</v>
      </c>
      <c r="B24" s="80" t="s">
        <v>47</v>
      </c>
      <c r="C24" s="81"/>
      <c r="D24" s="73">
        <f t="shared" si="1"/>
        <v>0</v>
      </c>
      <c r="E24" s="74">
        <f t="shared" si="1"/>
        <v>0</v>
      </c>
      <c r="F24" s="63">
        <f t="shared" si="0"/>
        <v>0</v>
      </c>
      <c r="G24" s="64">
        <v>0</v>
      </c>
      <c r="H24" s="65">
        <v>0</v>
      </c>
      <c r="I24" s="75">
        <f t="shared" si="2"/>
        <v>0</v>
      </c>
      <c r="J24" s="64">
        <v>0</v>
      </c>
      <c r="K24" s="65">
        <v>0</v>
      </c>
      <c r="L24" s="75">
        <f t="shared" si="3"/>
        <v>0</v>
      </c>
      <c r="M24" s="64">
        <v>0</v>
      </c>
      <c r="N24" s="65">
        <v>0</v>
      </c>
      <c r="O24" s="75">
        <f t="shared" si="4"/>
        <v>0</v>
      </c>
      <c r="P24" s="82">
        <v>0</v>
      </c>
      <c r="Q24" s="77">
        <v>0</v>
      </c>
      <c r="R24" s="75">
        <f t="shared" si="5"/>
        <v>0</v>
      </c>
      <c r="S24" s="69"/>
      <c r="T24" s="69"/>
      <c r="V24" s="69"/>
      <c r="W24" s="69"/>
      <c r="X24" s="69"/>
    </row>
    <row r="25" spans="1:24" ht="18.75" customHeight="1" thickBot="1" x14ac:dyDescent="0.25">
      <c r="A25" s="79">
        <v>3142</v>
      </c>
      <c r="B25" s="83" t="s">
        <v>48</v>
      </c>
      <c r="C25" s="83"/>
      <c r="D25" s="73">
        <f t="shared" si="1"/>
        <v>0</v>
      </c>
      <c r="E25" s="84">
        <f t="shared" si="1"/>
        <v>0</v>
      </c>
      <c r="F25" s="63">
        <f t="shared" si="0"/>
        <v>0</v>
      </c>
      <c r="G25" s="64">
        <v>0</v>
      </c>
      <c r="H25" s="65">
        <v>0</v>
      </c>
      <c r="I25" s="85">
        <f>G25-H25</f>
        <v>0</v>
      </c>
      <c r="J25" s="64">
        <v>0</v>
      </c>
      <c r="K25" s="65">
        <v>0</v>
      </c>
      <c r="L25" s="85">
        <f>J25-K25</f>
        <v>0</v>
      </c>
      <c r="M25" s="64">
        <v>0</v>
      </c>
      <c r="N25" s="65">
        <v>0</v>
      </c>
      <c r="O25" s="85">
        <f>M25-N25</f>
        <v>0</v>
      </c>
      <c r="P25" s="86">
        <v>0</v>
      </c>
      <c r="Q25" s="77">
        <v>0</v>
      </c>
      <c r="R25" s="85">
        <f>P25-Q25</f>
        <v>0</v>
      </c>
      <c r="S25" s="69"/>
      <c r="T25" s="69"/>
      <c r="V25" s="69"/>
      <c r="W25" s="69"/>
      <c r="X25" s="69"/>
    </row>
    <row r="26" spans="1:24" ht="36.75" customHeight="1" thickBot="1" x14ac:dyDescent="0.25">
      <c r="A26" s="87" t="s">
        <v>49</v>
      </c>
      <c r="B26" s="88"/>
      <c r="C26" s="89"/>
      <c r="D26" s="90">
        <f t="shared" ref="D26:R26" si="6">SUM(D9:D25)</f>
        <v>1708400</v>
      </c>
      <c r="E26" s="91">
        <f t="shared" si="6"/>
        <v>351418.95</v>
      </c>
      <c r="F26" s="92">
        <f t="shared" si="6"/>
        <v>1356981.05</v>
      </c>
      <c r="G26" s="90">
        <f t="shared" si="6"/>
        <v>1668400</v>
      </c>
      <c r="H26" s="91">
        <f t="shared" si="6"/>
        <v>351418.95</v>
      </c>
      <c r="I26" s="92">
        <f t="shared" si="6"/>
        <v>1316981.05</v>
      </c>
      <c r="J26" s="90">
        <f t="shared" si="6"/>
        <v>0</v>
      </c>
      <c r="K26" s="91">
        <f t="shared" si="6"/>
        <v>0</v>
      </c>
      <c r="L26" s="92">
        <f t="shared" si="6"/>
        <v>0</v>
      </c>
      <c r="M26" s="90">
        <f t="shared" si="6"/>
        <v>0</v>
      </c>
      <c r="N26" s="91">
        <f t="shared" si="6"/>
        <v>0</v>
      </c>
      <c r="O26" s="92">
        <f t="shared" si="6"/>
        <v>0</v>
      </c>
      <c r="P26" s="90">
        <f t="shared" si="6"/>
        <v>40000</v>
      </c>
      <c r="Q26" s="91">
        <f t="shared" si="6"/>
        <v>0</v>
      </c>
      <c r="R26" s="92">
        <f t="shared" si="6"/>
        <v>40000</v>
      </c>
      <c r="S26" s="69"/>
      <c r="T26" s="69"/>
      <c r="V26" s="69"/>
      <c r="W26" s="69"/>
      <c r="X26" s="69"/>
    </row>
  </sheetData>
  <sheetProtection sheet="1" objects="1" scenarios="1"/>
  <mergeCells count="28">
    <mergeCell ref="A26:C26"/>
    <mergeCell ref="B20:C20"/>
    <mergeCell ref="B21:C21"/>
    <mergeCell ref="B22:C22"/>
    <mergeCell ref="B23:C23"/>
    <mergeCell ref="B24:C24"/>
    <mergeCell ref="B25:C25"/>
    <mergeCell ref="B14:C14"/>
    <mergeCell ref="B15:C15"/>
    <mergeCell ref="B16:C16"/>
    <mergeCell ref="B17:C17"/>
    <mergeCell ref="B18:C18"/>
    <mergeCell ref="B19:C19"/>
    <mergeCell ref="B8:C8"/>
    <mergeCell ref="B9:C9"/>
    <mergeCell ref="B10:C10"/>
    <mergeCell ref="B11:C11"/>
    <mergeCell ref="B12:C12"/>
    <mergeCell ref="B13:C13"/>
    <mergeCell ref="A2:R3"/>
    <mergeCell ref="A4:R4"/>
    <mergeCell ref="A6:A7"/>
    <mergeCell ref="B6:C7"/>
    <mergeCell ref="D6:F6"/>
    <mergeCell ref="G6:I6"/>
    <mergeCell ref="J6:L6"/>
    <mergeCell ref="M6:O6"/>
    <mergeCell ref="P6:R6"/>
  </mergeCells>
  <pageMargins left="0.78740157480314965" right="0.39370078740157483" top="1.3779527559055118" bottom="0.98425196850393704" header="0.51181102362204722" footer="0.51181102362204722"/>
  <pageSetup paperSize="9" scale="54" fitToHeight="0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05FCEA-FA6D-4682-A653-0CE1284F9CF0}">
  <sheetPr codeName="Лист2">
    <pageSetUpPr fitToPage="1"/>
  </sheetPr>
  <dimension ref="A1:O51"/>
  <sheetViews>
    <sheetView zoomScale="91" zoomScaleNormal="91" workbookViewId="0">
      <selection sqref="A1:D1"/>
    </sheetView>
  </sheetViews>
  <sheetFormatPr defaultRowHeight="18.75" outlineLevelRow="1" x14ac:dyDescent="0.3"/>
  <cols>
    <col min="1" max="1" width="10.5703125" style="2" customWidth="1"/>
    <col min="2" max="2" width="63.85546875" style="2" customWidth="1"/>
    <col min="3" max="3" width="21" style="3" customWidth="1"/>
    <col min="4" max="4" width="23.85546875" style="3" customWidth="1"/>
    <col min="5" max="5" width="15.140625" style="2" customWidth="1"/>
    <col min="6" max="16384" width="9.140625" style="2"/>
  </cols>
  <sheetData>
    <row r="1" spans="1:15" x14ac:dyDescent="0.3">
      <c r="A1" s="1" t="s">
        <v>0</v>
      </c>
      <c r="B1" s="1"/>
      <c r="C1" s="1"/>
      <c r="D1" s="1"/>
    </row>
    <row r="2" spans="1:15" x14ac:dyDescent="0.3">
      <c r="A2" s="1" t="str">
        <f>ЦПРПП!A4</f>
        <v>за 3 місяці 2022 р.</v>
      </c>
      <c r="B2" s="1"/>
      <c r="C2" s="1"/>
      <c r="D2" s="1"/>
    </row>
    <row r="3" spans="1:15" x14ac:dyDescent="0.3">
      <c r="D3" s="3" t="s">
        <v>1</v>
      </c>
    </row>
    <row r="4" spans="1:15" ht="51" customHeight="1" x14ac:dyDescent="0.3">
      <c r="A4" s="4">
        <v>2210</v>
      </c>
      <c r="B4" s="5" t="s">
        <v>2</v>
      </c>
      <c r="C4" s="5"/>
      <c r="D4" s="6">
        <f>ЦПРПП!H11</f>
        <v>33818.5</v>
      </c>
      <c r="E4" s="7"/>
      <c r="F4" s="7"/>
      <c r="G4" s="7"/>
      <c r="I4" s="7"/>
      <c r="J4" s="7"/>
      <c r="K4" s="7"/>
      <c r="M4" s="7"/>
      <c r="N4" s="7"/>
      <c r="O4" s="7"/>
    </row>
    <row r="5" spans="1:15" hidden="1" outlineLevel="1" x14ac:dyDescent="0.3">
      <c r="A5" s="8"/>
      <c r="B5" s="8"/>
      <c r="C5" s="9"/>
      <c r="D5" s="9">
        <f>SUM(D6:D29)</f>
        <v>33818.5</v>
      </c>
      <c r="E5" s="7" t="b">
        <f>D4=D5</f>
        <v>1</v>
      </c>
      <c r="F5" s="7"/>
      <c r="G5" s="7"/>
      <c r="I5" s="7"/>
      <c r="J5" s="7"/>
      <c r="K5" s="7"/>
      <c r="M5" s="7"/>
      <c r="N5" s="7"/>
      <c r="O5" s="7"/>
    </row>
    <row r="6" spans="1:15" collapsed="1" x14ac:dyDescent="0.3">
      <c r="A6" s="10">
        <v>2210.1</v>
      </c>
      <c r="B6" s="11" t="s">
        <v>3</v>
      </c>
      <c r="C6" s="11"/>
      <c r="D6" s="12">
        <v>8718</v>
      </c>
      <c r="E6" s="7"/>
      <c r="F6" s="7"/>
      <c r="G6" s="7"/>
      <c r="I6" s="7"/>
      <c r="J6" s="7"/>
      <c r="K6" s="7"/>
      <c r="M6" s="7"/>
      <c r="N6" s="7"/>
      <c r="O6" s="7"/>
    </row>
    <row r="7" spans="1:15" hidden="1" x14ac:dyDescent="0.3">
      <c r="A7" s="10">
        <v>2210.1999999999998</v>
      </c>
      <c r="B7" s="11" t="s">
        <v>4</v>
      </c>
      <c r="C7" s="11"/>
      <c r="D7" s="12"/>
      <c r="E7" s="7"/>
      <c r="F7" s="7"/>
      <c r="G7" s="7"/>
      <c r="I7" s="7"/>
      <c r="J7" s="7"/>
      <c r="K7" s="7"/>
      <c r="M7" s="7"/>
      <c r="N7" s="7"/>
      <c r="O7" s="7"/>
    </row>
    <row r="8" spans="1:15" hidden="1" outlineLevel="1" x14ac:dyDescent="0.3">
      <c r="A8" s="13"/>
      <c r="B8" s="14"/>
      <c r="C8" s="15">
        <f>SUM(C9:C10)</f>
        <v>0</v>
      </c>
      <c r="D8" s="12"/>
      <c r="E8" s="16">
        <f>D7-C8</f>
        <v>0</v>
      </c>
    </row>
    <row r="9" spans="1:15" hidden="1" collapsed="1" x14ac:dyDescent="0.3">
      <c r="A9" s="10"/>
      <c r="B9" s="17"/>
      <c r="C9" s="18"/>
      <c r="D9" s="18"/>
      <c r="E9" s="7"/>
      <c r="F9" s="7"/>
      <c r="G9" s="7"/>
      <c r="I9" s="7"/>
      <c r="J9" s="7"/>
      <c r="K9" s="7"/>
      <c r="M9" s="7"/>
      <c r="N9" s="7"/>
      <c r="O9" s="7"/>
    </row>
    <row r="10" spans="1:15" hidden="1" x14ac:dyDescent="0.3">
      <c r="A10" s="10"/>
      <c r="B10" s="19"/>
      <c r="C10" s="18"/>
      <c r="D10" s="18"/>
      <c r="E10" s="7"/>
      <c r="F10" s="7"/>
      <c r="G10" s="7"/>
      <c r="I10" s="7"/>
      <c r="J10" s="7"/>
      <c r="K10" s="7"/>
      <c r="M10" s="7"/>
      <c r="N10" s="7"/>
      <c r="O10" s="7"/>
    </row>
    <row r="11" spans="1:15" ht="16.5" hidden="1" customHeight="1" x14ac:dyDescent="0.3">
      <c r="A11" s="10">
        <v>2210.3000000000002</v>
      </c>
      <c r="B11" s="11" t="s">
        <v>5</v>
      </c>
      <c r="C11" s="11"/>
      <c r="D11" s="12"/>
      <c r="E11" s="7"/>
      <c r="F11" s="7"/>
      <c r="G11" s="7"/>
      <c r="I11" s="7"/>
      <c r="J11" s="7"/>
      <c r="K11" s="7"/>
      <c r="M11" s="7"/>
      <c r="N11" s="7"/>
      <c r="O11" s="7"/>
    </row>
    <row r="12" spans="1:15" x14ac:dyDescent="0.3">
      <c r="A12" s="10">
        <v>2210.5</v>
      </c>
      <c r="B12" s="11" t="s">
        <v>6</v>
      </c>
      <c r="C12" s="11"/>
      <c r="D12" s="12">
        <v>822</v>
      </c>
      <c r="E12" s="7"/>
      <c r="F12" s="7"/>
      <c r="G12" s="7"/>
      <c r="I12" s="7"/>
      <c r="J12" s="7"/>
      <c r="K12" s="7"/>
      <c r="M12" s="7"/>
      <c r="N12" s="7"/>
      <c r="O12" s="7"/>
    </row>
    <row r="13" spans="1:15" ht="26.25" hidden="1" customHeight="1" outlineLevel="1" x14ac:dyDescent="0.3">
      <c r="A13" s="13"/>
      <c r="B13" s="14"/>
      <c r="C13" s="15">
        <f>SUM(C14:C15)</f>
        <v>822</v>
      </c>
      <c r="D13" s="18"/>
      <c r="E13" s="16">
        <f>D12-C13</f>
        <v>0</v>
      </c>
    </row>
    <row r="14" spans="1:15" collapsed="1" x14ac:dyDescent="0.3">
      <c r="A14" s="10"/>
      <c r="B14" s="17" t="s">
        <v>7</v>
      </c>
      <c r="C14" s="18">
        <v>822</v>
      </c>
      <c r="D14" s="18"/>
      <c r="E14" s="7"/>
      <c r="F14" s="7"/>
      <c r="G14" s="7"/>
      <c r="I14" s="7"/>
      <c r="J14" s="7"/>
      <c r="K14" s="7"/>
      <c r="M14" s="7"/>
      <c r="N14" s="7"/>
      <c r="O14" s="7"/>
    </row>
    <row r="15" spans="1:15" x14ac:dyDescent="0.3">
      <c r="A15" s="10">
        <v>2210.6</v>
      </c>
      <c r="B15" s="11" t="s">
        <v>8</v>
      </c>
      <c r="C15" s="11"/>
      <c r="D15" s="12">
        <v>220</v>
      </c>
      <c r="E15" s="7"/>
      <c r="F15" s="7"/>
      <c r="G15" s="7"/>
      <c r="I15" s="7"/>
      <c r="J15" s="7"/>
      <c r="K15" s="7"/>
      <c r="M15" s="7"/>
      <c r="N15" s="7"/>
      <c r="O15" s="7"/>
    </row>
    <row r="16" spans="1:15" x14ac:dyDescent="0.3">
      <c r="A16" s="10">
        <v>2210.6999999999998</v>
      </c>
      <c r="B16" s="11" t="s">
        <v>9</v>
      </c>
      <c r="C16" s="11"/>
      <c r="D16" s="12">
        <v>22214</v>
      </c>
      <c r="E16" s="7"/>
      <c r="F16" s="7"/>
      <c r="G16" s="7"/>
      <c r="I16" s="7"/>
      <c r="J16" s="7"/>
      <c r="K16" s="7"/>
      <c r="M16" s="7"/>
      <c r="N16" s="7"/>
      <c r="O16" s="7"/>
    </row>
    <row r="17" spans="1:15" hidden="1" outlineLevel="1" x14ac:dyDescent="0.3">
      <c r="A17" s="13"/>
      <c r="B17" s="14"/>
      <c r="C17" s="15">
        <f>SUM(C18:C27)</f>
        <v>22214</v>
      </c>
      <c r="D17" s="18"/>
      <c r="E17" s="16">
        <f>D16-C17</f>
        <v>0</v>
      </c>
    </row>
    <row r="18" spans="1:15" collapsed="1" x14ac:dyDescent="0.3">
      <c r="A18" s="10"/>
      <c r="B18" s="17" t="s">
        <v>10</v>
      </c>
      <c r="C18" s="18">
        <v>7220</v>
      </c>
      <c r="D18" s="18"/>
      <c r="E18" s="7"/>
      <c r="F18" s="7"/>
      <c r="G18" s="7"/>
      <c r="I18" s="7"/>
      <c r="J18" s="7"/>
      <c r="K18" s="7"/>
      <c r="M18" s="7"/>
      <c r="N18" s="7"/>
      <c r="O18" s="7"/>
    </row>
    <row r="19" spans="1:15" x14ac:dyDescent="0.3">
      <c r="A19" s="10"/>
      <c r="B19" s="17" t="s">
        <v>11</v>
      </c>
      <c r="C19" s="18">
        <v>14994</v>
      </c>
      <c r="D19" s="18"/>
      <c r="E19" s="7"/>
      <c r="F19" s="7"/>
      <c r="G19" s="7"/>
      <c r="I19" s="7"/>
      <c r="J19" s="7"/>
      <c r="K19" s="7"/>
      <c r="M19" s="7"/>
      <c r="N19" s="7"/>
      <c r="O19" s="7"/>
    </row>
    <row r="20" spans="1:15" hidden="1" x14ac:dyDescent="0.3">
      <c r="A20" s="10"/>
      <c r="B20" s="17"/>
      <c r="C20" s="18"/>
      <c r="D20" s="18"/>
      <c r="E20" s="7"/>
      <c r="F20" s="7"/>
      <c r="G20" s="7"/>
      <c r="I20" s="7"/>
      <c r="J20" s="7"/>
      <c r="K20" s="7"/>
      <c r="M20" s="7"/>
      <c r="N20" s="7"/>
      <c r="O20" s="7"/>
    </row>
    <row r="21" spans="1:15" hidden="1" x14ac:dyDescent="0.3">
      <c r="A21" s="10"/>
      <c r="B21" s="17"/>
      <c r="C21" s="18"/>
      <c r="D21" s="18"/>
      <c r="E21" s="7"/>
      <c r="F21" s="7"/>
      <c r="G21" s="7"/>
      <c r="I21" s="7"/>
      <c r="J21" s="7"/>
      <c r="K21" s="7"/>
      <c r="M21" s="7"/>
      <c r="N21" s="7"/>
      <c r="O21" s="7"/>
    </row>
    <row r="22" spans="1:15" hidden="1" x14ac:dyDescent="0.3">
      <c r="A22" s="10"/>
      <c r="B22" s="17"/>
      <c r="C22" s="18"/>
      <c r="D22" s="18"/>
      <c r="E22" s="7"/>
      <c r="F22" s="7"/>
      <c r="G22" s="7"/>
      <c r="I22" s="7"/>
      <c r="J22" s="7"/>
      <c r="K22" s="7"/>
      <c r="M22" s="7"/>
      <c r="N22" s="7"/>
      <c r="O22" s="7"/>
    </row>
    <row r="23" spans="1:15" hidden="1" x14ac:dyDescent="0.3">
      <c r="A23" s="10"/>
      <c r="B23" s="17"/>
      <c r="C23" s="18"/>
      <c r="D23" s="18"/>
      <c r="E23" s="7"/>
      <c r="F23" s="7"/>
      <c r="G23" s="7"/>
      <c r="I23" s="7"/>
      <c r="J23" s="7"/>
      <c r="K23" s="7"/>
      <c r="M23" s="7"/>
      <c r="N23" s="7"/>
      <c r="O23" s="7"/>
    </row>
    <row r="24" spans="1:15" hidden="1" x14ac:dyDescent="0.3">
      <c r="A24" s="10"/>
      <c r="B24" s="19"/>
      <c r="C24" s="18"/>
      <c r="D24" s="18"/>
      <c r="E24" s="7"/>
      <c r="F24" s="7"/>
      <c r="G24" s="7"/>
      <c r="I24" s="7"/>
      <c r="J24" s="7"/>
      <c r="K24" s="7"/>
      <c r="M24" s="7"/>
      <c r="N24" s="7"/>
      <c r="O24" s="7"/>
    </row>
    <row r="25" spans="1:15" hidden="1" x14ac:dyDescent="0.3">
      <c r="A25" s="10">
        <v>2210.9</v>
      </c>
      <c r="B25" s="11" t="s">
        <v>12</v>
      </c>
      <c r="C25" s="11"/>
      <c r="D25" s="12"/>
      <c r="E25" s="7"/>
      <c r="F25" s="7"/>
      <c r="G25" s="7"/>
      <c r="I25" s="7"/>
      <c r="J25" s="7"/>
      <c r="K25" s="7"/>
      <c r="M25" s="7"/>
      <c r="N25" s="7"/>
      <c r="O25" s="7"/>
    </row>
    <row r="26" spans="1:15" hidden="1" outlineLevel="1" x14ac:dyDescent="0.3">
      <c r="A26" s="13"/>
      <c r="B26" s="14"/>
      <c r="C26" s="15">
        <f>SUM(C27:C28)</f>
        <v>0</v>
      </c>
      <c r="D26" s="18"/>
      <c r="E26" s="16">
        <f>D25-C26</f>
        <v>0</v>
      </c>
    </row>
    <row r="27" spans="1:15" hidden="1" collapsed="1" x14ac:dyDescent="0.3">
      <c r="A27" s="10"/>
      <c r="B27" s="19"/>
      <c r="C27" s="18"/>
      <c r="D27" s="18"/>
      <c r="E27" s="7"/>
      <c r="F27" s="7"/>
      <c r="G27" s="7"/>
      <c r="I27" s="7"/>
      <c r="J27" s="7"/>
      <c r="K27" s="7"/>
      <c r="M27" s="7"/>
      <c r="N27" s="7"/>
      <c r="O27" s="7"/>
    </row>
    <row r="28" spans="1:15" hidden="1" x14ac:dyDescent="0.3">
      <c r="A28" s="10"/>
      <c r="B28" s="20"/>
      <c r="C28" s="18"/>
      <c r="D28" s="18"/>
      <c r="E28" s="7"/>
      <c r="F28" s="7"/>
      <c r="G28" s="7"/>
      <c r="I28" s="7"/>
      <c r="J28" s="7"/>
      <c r="K28" s="7"/>
      <c r="M28" s="7"/>
      <c r="N28" s="7"/>
      <c r="O28" s="7"/>
    </row>
    <row r="29" spans="1:15" x14ac:dyDescent="0.3">
      <c r="A29" s="10">
        <v>2211.9</v>
      </c>
      <c r="B29" s="11" t="s">
        <v>13</v>
      </c>
      <c r="C29" s="11"/>
      <c r="D29" s="12">
        <v>1844.5</v>
      </c>
      <c r="E29" s="7"/>
      <c r="F29" s="7"/>
      <c r="G29" s="7"/>
      <c r="I29" s="7"/>
      <c r="J29" s="7"/>
      <c r="K29" s="7"/>
      <c r="M29" s="7"/>
      <c r="N29" s="7"/>
      <c r="O29" s="7"/>
    </row>
    <row r="30" spans="1:15" hidden="1" outlineLevel="1" x14ac:dyDescent="0.3">
      <c r="A30" s="13"/>
      <c r="B30" s="14"/>
      <c r="C30" s="15">
        <f>SUM(C31:C34)</f>
        <v>1844.5</v>
      </c>
      <c r="D30" s="18"/>
      <c r="E30" s="16">
        <f>D29-C30</f>
        <v>0</v>
      </c>
    </row>
    <row r="31" spans="1:15" collapsed="1" x14ac:dyDescent="0.3">
      <c r="A31" s="10"/>
      <c r="B31" s="19" t="s">
        <v>14</v>
      </c>
      <c r="C31" s="18">
        <v>184.5</v>
      </c>
      <c r="D31" s="18"/>
      <c r="E31" s="7"/>
      <c r="F31" s="7"/>
      <c r="G31" s="7"/>
      <c r="I31" s="7"/>
      <c r="J31" s="7"/>
      <c r="K31" s="7"/>
      <c r="M31" s="7"/>
      <c r="N31" s="7"/>
      <c r="O31" s="7"/>
    </row>
    <row r="32" spans="1:15" x14ac:dyDescent="0.3">
      <c r="A32" s="10"/>
      <c r="B32" s="19" t="s">
        <v>15</v>
      </c>
      <c r="C32" s="18">
        <v>1100</v>
      </c>
      <c r="D32" s="18"/>
      <c r="E32" s="7"/>
      <c r="F32" s="7"/>
      <c r="G32" s="7"/>
      <c r="I32" s="7"/>
      <c r="J32" s="7"/>
      <c r="K32" s="7"/>
      <c r="M32" s="7"/>
      <c r="N32" s="7"/>
      <c r="O32" s="7"/>
    </row>
    <row r="33" spans="1:15" x14ac:dyDescent="0.3">
      <c r="A33" s="10"/>
      <c r="B33" s="19" t="s">
        <v>16</v>
      </c>
      <c r="C33" s="18">
        <v>560</v>
      </c>
      <c r="D33" s="18"/>
      <c r="E33" s="7"/>
      <c r="F33" s="7"/>
      <c r="G33" s="7"/>
      <c r="I33" s="7"/>
      <c r="J33" s="7"/>
      <c r="K33" s="7"/>
      <c r="M33" s="7"/>
      <c r="N33" s="7"/>
      <c r="O33" s="7"/>
    </row>
    <row r="34" spans="1:15" hidden="1" outlineLevel="1" x14ac:dyDescent="0.3">
      <c r="A34" s="7"/>
      <c r="B34" s="21"/>
      <c r="D34" s="3" t="b">
        <f>D4=D5</f>
        <v>1</v>
      </c>
      <c r="E34" s="7"/>
      <c r="F34" s="7"/>
      <c r="G34" s="7"/>
      <c r="I34" s="7"/>
      <c r="J34" s="7"/>
      <c r="K34" s="7"/>
      <c r="M34" s="7"/>
      <c r="N34" s="7"/>
      <c r="O34" s="7"/>
    </row>
    <row r="35" spans="1:15" collapsed="1" x14ac:dyDescent="0.3">
      <c r="A35" s="7"/>
      <c r="B35" s="21"/>
      <c r="E35" s="7"/>
      <c r="F35" s="7"/>
      <c r="G35" s="7"/>
      <c r="I35" s="7"/>
      <c r="J35" s="7"/>
      <c r="K35" s="7"/>
      <c r="M35" s="7"/>
      <c r="N35" s="7"/>
      <c r="O35" s="7"/>
    </row>
    <row r="36" spans="1:15" x14ac:dyDescent="0.3">
      <c r="A36" s="7"/>
      <c r="B36" s="7"/>
      <c r="E36" s="7"/>
      <c r="F36" s="7"/>
      <c r="G36" s="7"/>
      <c r="I36" s="7"/>
      <c r="J36" s="7"/>
      <c r="K36" s="7"/>
      <c r="M36" s="7"/>
      <c r="N36" s="7"/>
      <c r="O36" s="7"/>
    </row>
    <row r="37" spans="1:15" ht="14.25" customHeight="1" x14ac:dyDescent="0.3"/>
    <row r="38" spans="1:15" ht="39.75" customHeight="1" x14ac:dyDescent="0.3">
      <c r="A38" s="4">
        <v>2240</v>
      </c>
      <c r="B38" s="5" t="s">
        <v>17</v>
      </c>
      <c r="C38" s="5"/>
      <c r="D38" s="6">
        <f>ЦПРПП!H13</f>
        <v>701.82</v>
      </c>
      <c r="E38" s="7"/>
      <c r="F38" s="7"/>
      <c r="G38" s="7"/>
      <c r="I38" s="7"/>
      <c r="J38" s="7"/>
      <c r="K38" s="7"/>
      <c r="M38" s="7"/>
      <c r="N38" s="7"/>
      <c r="O38" s="7"/>
    </row>
    <row r="39" spans="1:15" hidden="1" outlineLevel="1" x14ac:dyDescent="0.3">
      <c r="A39" s="22">
        <v>2240</v>
      </c>
      <c r="B39" s="22"/>
      <c r="C39" s="9"/>
      <c r="D39" s="9">
        <f>SUM(D40:D41)</f>
        <v>701.81999999999994</v>
      </c>
      <c r="E39" s="7" t="b">
        <f>D38=D39</f>
        <v>1</v>
      </c>
    </row>
    <row r="40" spans="1:15" collapsed="1" x14ac:dyDescent="0.3">
      <c r="A40" s="13">
        <v>2241.3000000000002</v>
      </c>
      <c r="B40" s="23" t="s">
        <v>18</v>
      </c>
      <c r="C40" s="24"/>
      <c r="D40" s="12">
        <f>88.57+105+105+130</f>
        <v>428.57</v>
      </c>
    </row>
    <row r="41" spans="1:15" x14ac:dyDescent="0.3">
      <c r="A41" s="13">
        <v>2241.9</v>
      </c>
      <c r="B41" s="23" t="s">
        <v>19</v>
      </c>
      <c r="C41" s="24"/>
      <c r="D41" s="12">
        <v>273.25</v>
      </c>
    </row>
    <row r="42" spans="1:15" hidden="1" outlineLevel="1" x14ac:dyDescent="0.3">
      <c r="A42" s="13"/>
      <c r="B42" s="14"/>
      <c r="C42" s="15">
        <f>SUM(C43:C51)</f>
        <v>273.25</v>
      </c>
      <c r="D42" s="25"/>
      <c r="E42" s="16">
        <f>D41-C42</f>
        <v>0</v>
      </c>
    </row>
    <row r="43" spans="1:15" collapsed="1" x14ac:dyDescent="0.3">
      <c r="A43" s="13"/>
      <c r="B43" s="26" t="s">
        <v>20</v>
      </c>
      <c r="C43" s="18">
        <v>93.25</v>
      </c>
      <c r="D43" s="18"/>
    </row>
    <row r="44" spans="1:15" x14ac:dyDescent="0.3">
      <c r="A44" s="13"/>
      <c r="B44" s="26" t="s">
        <v>21</v>
      </c>
      <c r="C44" s="18">
        <v>180</v>
      </c>
      <c r="D44" s="18"/>
    </row>
    <row r="45" spans="1:15" hidden="1" x14ac:dyDescent="0.3">
      <c r="A45" s="13"/>
      <c r="B45" s="26"/>
      <c r="C45" s="18"/>
      <c r="D45" s="18"/>
    </row>
    <row r="46" spans="1:15" hidden="1" x14ac:dyDescent="0.3">
      <c r="A46" s="13"/>
      <c r="B46" s="17"/>
      <c r="C46" s="18"/>
      <c r="D46" s="18"/>
    </row>
    <row r="47" spans="1:15" hidden="1" x14ac:dyDescent="0.3">
      <c r="A47" s="13"/>
      <c r="B47" s="17"/>
      <c r="C47" s="18"/>
      <c r="D47" s="18"/>
    </row>
    <row r="48" spans="1:15" hidden="1" x14ac:dyDescent="0.3">
      <c r="A48" s="13"/>
      <c r="B48" s="17"/>
      <c r="C48" s="18"/>
      <c r="D48" s="18"/>
    </row>
    <row r="49" spans="1:4" hidden="1" x14ac:dyDescent="0.3">
      <c r="A49" s="13"/>
      <c r="B49" s="17"/>
      <c r="C49" s="18"/>
      <c r="D49" s="18"/>
    </row>
    <row r="50" spans="1:4" hidden="1" outlineLevel="1" x14ac:dyDescent="0.3">
      <c r="B50" s="27"/>
      <c r="D50" s="3" t="b">
        <f>D38=D39</f>
        <v>1</v>
      </c>
    </row>
    <row r="51" spans="1:4" collapsed="1" x14ac:dyDescent="0.3">
      <c r="B51" s="27"/>
    </row>
  </sheetData>
  <sheetProtection sheet="1" objects="1" scenarios="1"/>
  <mergeCells count="14">
    <mergeCell ref="B40:C40"/>
    <mergeCell ref="B41:C41"/>
    <mergeCell ref="B12:C12"/>
    <mergeCell ref="B15:C15"/>
    <mergeCell ref="B16:C16"/>
    <mergeCell ref="B25:C25"/>
    <mergeCell ref="B29:C29"/>
    <mergeCell ref="B38:C38"/>
    <mergeCell ref="A1:D1"/>
    <mergeCell ref="A2:D2"/>
    <mergeCell ref="B4:C4"/>
    <mergeCell ref="B6:C6"/>
    <mergeCell ref="B7:C7"/>
    <mergeCell ref="B11:C11"/>
  </mergeCells>
  <pageMargins left="0.7" right="0.7" top="0.75" bottom="0.75" header="0.3" footer="0.3"/>
  <pageSetup paperSize="9" scale="7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ЦПРПП</vt:lpstr>
      <vt:lpstr>КЕКВ заг.ф. 2210 і 2240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Пузанова</dc:creator>
  <cp:lastModifiedBy>Пузанова</cp:lastModifiedBy>
  <dcterms:created xsi:type="dcterms:W3CDTF">2022-05-03T14:04:40Z</dcterms:created>
  <dcterms:modified xsi:type="dcterms:W3CDTF">2022-05-03T14:04:41Z</dcterms:modified>
</cp:coreProperties>
</file>