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"/>
    </mc:Choice>
  </mc:AlternateContent>
  <xr:revisionPtr revIDLastSave="0" documentId="13_ncr:1_{9666FCCE-A69B-4CD7-AFF3-F512409FDDE0}" xr6:coauthVersionLast="36" xr6:coauthVersionMax="36" xr10:uidLastSave="{00000000-0000-0000-0000-000000000000}"/>
  <bookViews>
    <workbookView xWindow="0" yWindow="0" windowWidth="24510" windowHeight="12075" xr2:uid="{1614BE60-3250-49D3-946F-4130DD7B4142}"/>
  </bookViews>
  <sheets>
    <sheet name="ІРЦ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4" i="2"/>
  <c r="A2" i="2"/>
  <c r="Z26" i="3"/>
  <c r="Y26" i="3"/>
  <c r="W26" i="3"/>
  <c r="V26" i="3"/>
  <c r="T26" i="3"/>
  <c r="S26" i="3"/>
  <c r="Q26" i="3"/>
  <c r="P26" i="3"/>
  <c r="N26" i="3"/>
  <c r="M26" i="3"/>
  <c r="K26" i="3"/>
  <c r="J26" i="3"/>
  <c r="AA25" i="3"/>
  <c r="X25" i="3"/>
  <c r="U25" i="3"/>
  <c r="R25" i="3"/>
  <c r="O25" i="3"/>
  <c r="L25" i="3"/>
  <c r="H25" i="3"/>
  <c r="E25" i="3" s="1"/>
  <c r="G25" i="3"/>
  <c r="I25" i="3" s="1"/>
  <c r="AA24" i="3"/>
  <c r="X24" i="3"/>
  <c r="U24" i="3"/>
  <c r="R24" i="3"/>
  <c r="O24" i="3"/>
  <c r="L24" i="3"/>
  <c r="H24" i="3"/>
  <c r="E24" i="3" s="1"/>
  <c r="G24" i="3"/>
  <c r="D24" i="3" s="1"/>
  <c r="AA23" i="3"/>
  <c r="X23" i="3"/>
  <c r="U23" i="3"/>
  <c r="R23" i="3"/>
  <c r="O23" i="3"/>
  <c r="L23" i="3"/>
  <c r="H23" i="3"/>
  <c r="E23" i="3" s="1"/>
  <c r="G23" i="3"/>
  <c r="D23" i="3"/>
  <c r="F23" i="3" s="1"/>
  <c r="AA22" i="3"/>
  <c r="X22" i="3"/>
  <c r="U22" i="3"/>
  <c r="R22" i="3"/>
  <c r="O22" i="3"/>
  <c r="L22" i="3"/>
  <c r="H22" i="3"/>
  <c r="E22" i="3" s="1"/>
  <c r="G22" i="3"/>
  <c r="I22" i="3" s="1"/>
  <c r="D22" i="3"/>
  <c r="F22" i="3" s="1"/>
  <c r="AA21" i="3"/>
  <c r="X21" i="3"/>
  <c r="U21" i="3"/>
  <c r="R21" i="3"/>
  <c r="O21" i="3"/>
  <c r="L21" i="3"/>
  <c r="H21" i="3"/>
  <c r="E21" i="3" s="1"/>
  <c r="G21" i="3"/>
  <c r="I21" i="3" s="1"/>
  <c r="AA20" i="3"/>
  <c r="X20" i="3"/>
  <c r="U20" i="3"/>
  <c r="R20" i="3"/>
  <c r="O20" i="3"/>
  <c r="L20" i="3"/>
  <c r="H20" i="3"/>
  <c r="E20" i="3" s="1"/>
  <c r="G20" i="3"/>
  <c r="D20" i="3" s="1"/>
  <c r="AA19" i="3"/>
  <c r="X19" i="3"/>
  <c r="U19" i="3"/>
  <c r="R19" i="3"/>
  <c r="O19" i="3"/>
  <c r="L19" i="3"/>
  <c r="H19" i="3"/>
  <c r="E19" i="3" s="1"/>
  <c r="G19" i="3"/>
  <c r="D19" i="3"/>
  <c r="F19" i="3" s="1"/>
  <c r="AA18" i="3"/>
  <c r="X18" i="3"/>
  <c r="U18" i="3"/>
  <c r="R18" i="3"/>
  <c r="O18" i="3"/>
  <c r="L18" i="3"/>
  <c r="H18" i="3"/>
  <c r="E18" i="3" s="1"/>
  <c r="G18" i="3"/>
  <c r="I18" i="3" s="1"/>
  <c r="D18" i="3"/>
  <c r="F18" i="3" s="1"/>
  <c r="AA17" i="3"/>
  <c r="X17" i="3"/>
  <c r="U17" i="3"/>
  <c r="R17" i="3"/>
  <c r="O17" i="3"/>
  <c r="L17" i="3"/>
  <c r="H17" i="3"/>
  <c r="E17" i="3" s="1"/>
  <c r="G17" i="3"/>
  <c r="I17" i="3" s="1"/>
  <c r="AA16" i="3"/>
  <c r="X16" i="3"/>
  <c r="U16" i="3"/>
  <c r="R16" i="3"/>
  <c r="O16" i="3"/>
  <c r="L16" i="3"/>
  <c r="H16" i="3"/>
  <c r="E16" i="3" s="1"/>
  <c r="G16" i="3"/>
  <c r="D16" i="3" s="1"/>
  <c r="AA15" i="3"/>
  <c r="X15" i="3"/>
  <c r="U15" i="3"/>
  <c r="R15" i="3"/>
  <c r="O15" i="3"/>
  <c r="L15" i="3"/>
  <c r="H15" i="3"/>
  <c r="E15" i="3" s="1"/>
  <c r="G15" i="3"/>
  <c r="D15" i="3"/>
  <c r="F15" i="3" s="1"/>
  <c r="AA14" i="3"/>
  <c r="X14" i="3"/>
  <c r="U14" i="3"/>
  <c r="R14" i="3"/>
  <c r="O14" i="3"/>
  <c r="L14" i="3"/>
  <c r="H14" i="3"/>
  <c r="E14" i="3" s="1"/>
  <c r="G14" i="3"/>
  <c r="I14" i="3" s="1"/>
  <c r="D14" i="3"/>
  <c r="F14" i="3" s="1"/>
  <c r="AA13" i="3"/>
  <c r="X13" i="3"/>
  <c r="U13" i="3"/>
  <c r="R13" i="3"/>
  <c r="O13" i="3"/>
  <c r="L13" i="3"/>
  <c r="H13" i="3"/>
  <c r="E13" i="3" s="1"/>
  <c r="G13" i="3"/>
  <c r="I13" i="3" s="1"/>
  <c r="AA12" i="3"/>
  <c r="X12" i="3"/>
  <c r="U12" i="3"/>
  <c r="R12" i="3"/>
  <c r="O12" i="3"/>
  <c r="L12" i="3"/>
  <c r="H12" i="3"/>
  <c r="E12" i="3" s="1"/>
  <c r="G12" i="3"/>
  <c r="D12" i="3" s="1"/>
  <c r="AA11" i="3"/>
  <c r="X11" i="3"/>
  <c r="U11" i="3"/>
  <c r="R11" i="3"/>
  <c r="O11" i="3"/>
  <c r="L11" i="3"/>
  <c r="H11" i="3"/>
  <c r="E11" i="3" s="1"/>
  <c r="G11" i="3"/>
  <c r="D11" i="3"/>
  <c r="F11" i="3" s="1"/>
  <c r="AA10" i="3"/>
  <c r="X10" i="3"/>
  <c r="U10" i="3"/>
  <c r="R10" i="3"/>
  <c r="O10" i="3"/>
  <c r="L10" i="3"/>
  <c r="H10" i="3"/>
  <c r="E10" i="3" s="1"/>
  <c r="G10" i="3"/>
  <c r="I10" i="3" s="1"/>
  <c r="D10" i="3"/>
  <c r="F10" i="3" s="1"/>
  <c r="AA9" i="3"/>
  <c r="X9" i="3"/>
  <c r="U9" i="3"/>
  <c r="R9" i="3"/>
  <c r="R26" i="3" s="1"/>
  <c r="O9" i="3"/>
  <c r="L9" i="3"/>
  <c r="H9" i="3"/>
  <c r="E9" i="3" s="1"/>
  <c r="G9" i="3"/>
  <c r="G26" i="3" s="1"/>
  <c r="E100" i="2"/>
  <c r="C100" i="2"/>
  <c r="E79" i="2"/>
  <c r="C79" i="2"/>
  <c r="E71" i="2"/>
  <c r="C71" i="2"/>
  <c r="E67" i="2"/>
  <c r="D67" i="2"/>
  <c r="D109" i="2"/>
  <c r="E49" i="2"/>
  <c r="C49" i="2"/>
  <c r="E41" i="2"/>
  <c r="C41" i="2"/>
  <c r="E32" i="2"/>
  <c r="C32" i="2"/>
  <c r="E18" i="2"/>
  <c r="C18" i="2"/>
  <c r="E8" i="2"/>
  <c r="C8" i="2"/>
  <c r="D5" i="2"/>
  <c r="E5" i="2"/>
  <c r="U26" i="3" l="1"/>
  <c r="L26" i="3"/>
  <c r="X26" i="3"/>
  <c r="I11" i="3"/>
  <c r="I15" i="3"/>
  <c r="I19" i="3"/>
  <c r="I23" i="3"/>
  <c r="D9" i="3"/>
  <c r="D26" i="3" s="1"/>
  <c r="O26" i="3"/>
  <c r="AA26" i="3"/>
  <c r="I12" i="3"/>
  <c r="D13" i="3"/>
  <c r="F13" i="3" s="1"/>
  <c r="I16" i="3"/>
  <c r="D17" i="3"/>
  <c r="I20" i="3"/>
  <c r="D21" i="3"/>
  <c r="F21" i="3" s="1"/>
  <c r="I24" i="3"/>
  <c r="D25" i="3"/>
  <c r="E26" i="3"/>
  <c r="F12" i="3"/>
  <c r="F16" i="3"/>
  <c r="F20" i="3"/>
  <c r="F24" i="3"/>
  <c r="F9" i="3"/>
  <c r="F17" i="3"/>
  <c r="F25" i="3"/>
  <c r="H26" i="3"/>
  <c r="I9" i="3"/>
  <c r="D62" i="2"/>
  <c r="I26" i="3" l="1"/>
  <c r="F26" i="3"/>
</calcChain>
</file>

<file path=xl/sharedStrings.xml><?xml version="1.0" encoding="utf-8"?>
<sst xmlns="http://schemas.openxmlformats.org/spreadsheetml/2006/main" count="92" uniqueCount="69">
  <si>
    <t>Касові видатки 
Інклюзивно-ресурсний центр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</si>
  <si>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</si>
  <si>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</si>
  <si>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</si>
  <si>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</si>
  <si>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журнали обліку / 05.2021</t>
  </si>
  <si>
    <t xml:space="preserve">Підписка </t>
  </si>
  <si>
    <t>Медикаменти</t>
  </si>
  <si>
    <t>Господарчі товари</t>
  </si>
  <si>
    <t>господарчі товари / 05.2021</t>
  </si>
  <si>
    <t xml:space="preserve">Миючі засоби    </t>
  </si>
  <si>
    <t>Меблі</t>
  </si>
  <si>
    <t>Бензин</t>
  </si>
  <si>
    <t>Запчастини</t>
  </si>
  <si>
    <t>Ін.матеріали</t>
  </si>
  <si>
    <t>ламінатор / 03.2021</t>
  </si>
  <si>
    <t>чорнила / 04.2021</t>
  </si>
  <si>
    <t>клавіатура / 04.2021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</si>
  <si>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</si>
  <si>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</si>
  <si>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</si>
  <si>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</si>
  <si>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04. 2021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</si>
  <si>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</si>
  <si>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</si>
  <si>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</si>
  <si>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</si>
  <si>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</si>
  <si>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</si>
  <si>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</si>
  <si>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</si>
  <si>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зв'язку, інтернет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</si>
  <si>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</si>
  <si>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</si>
  <si>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</si>
  <si>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</si>
  <si>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</si>
  <si>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веб. ресурсів / 04. 2021</t>
  </si>
  <si>
    <t xml:space="preserve">Кошторисні призначення та касові видатки 
Управління освіти виконавчого комітету Нововолинської міської ради Волинської обл., Інклюзивно-ресурсний центр </t>
  </si>
  <si>
    <t>за 6 місяців 2021 р.</t>
  </si>
  <si>
    <t>Код</t>
  </si>
  <si>
    <t>Показники </t>
  </si>
  <si>
    <t>Разом</t>
  </si>
  <si>
    <t>Загальний фонд/00</t>
  </si>
  <si>
    <t>Загальний фонд/00
ІРЦ МБ 0611151</t>
  </si>
  <si>
    <t>Загальний фонд/00
ІРЦ Субвенція 0611152</t>
  </si>
  <si>
    <t>Загальний фонд/00
ІРЦ Субвенція ЗАЛИШОК 0611154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</si>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</sst>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 applyAlignment="1"/>
    <xf numFmtId="0" fontId="7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10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top" wrapText="1"/>
      <protection locked="0"/>
    </xf>
    <xf numFmtId="1" fontId="7" fillId="0" borderId="19" xfId="1" applyNumberFormat="1" applyFont="1" applyBorder="1" applyAlignment="1" applyProtection="1">
      <alignment horizontal="center" vertical="top" wrapText="1"/>
      <protection locked="0"/>
    </xf>
    <xf numFmtId="1" fontId="7" fillId="0" borderId="20" xfId="1" applyNumberFormat="1" applyFont="1" applyBorder="1" applyAlignment="1">
      <alignment horizontal="center" vertical="top" wrapText="1"/>
    </xf>
    <xf numFmtId="1" fontId="7" fillId="0" borderId="9" xfId="1" applyNumberFormat="1" applyFont="1" applyBorder="1" applyAlignment="1">
      <alignment horizontal="center" vertical="center" wrapText="1"/>
    </xf>
    <xf numFmtId="1" fontId="7" fillId="0" borderId="20" xfId="1" applyNumberFormat="1" applyFont="1" applyBorder="1" applyAlignment="1">
      <alignment horizontal="center" vertical="center" wrapText="1"/>
    </xf>
    <xf numFmtId="1" fontId="7" fillId="0" borderId="8" xfId="1" applyNumberFormat="1" applyFont="1" applyBorder="1" applyAlignment="1">
      <alignment horizontal="center" vertical="center" wrapText="1"/>
    </xf>
    <xf numFmtId="1" fontId="7" fillId="0" borderId="17" xfId="1" applyNumberFormat="1" applyFont="1" applyBorder="1" applyAlignment="1">
      <alignment horizontal="center" vertical="center" wrapText="1"/>
    </xf>
    <xf numFmtId="1" fontId="7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12" fillId="0" borderId="22" xfId="1" applyFont="1" applyBorder="1" applyAlignment="1" applyProtection="1">
      <alignment horizontal="left" vertical="center" wrapText="1" indent="1"/>
      <protection locked="0"/>
    </xf>
    <xf numFmtId="0" fontId="12" fillId="0" borderId="23" xfId="1" applyFont="1" applyBorder="1" applyAlignment="1" applyProtection="1">
      <alignment horizontal="left" vertical="top" wrapText="1" indent="1"/>
      <protection locked="0"/>
    </xf>
    <xf numFmtId="0" fontId="12" fillId="0" borderId="24" xfId="1" applyFont="1" applyBorder="1" applyAlignment="1" applyProtection="1">
      <alignment horizontal="left" vertical="top" wrapText="1" indent="1"/>
      <protection locked="0"/>
    </xf>
    <xf numFmtId="164" fontId="12" fillId="4" borderId="25" xfId="1" applyNumberFormat="1" applyFont="1" applyFill="1" applyBorder="1" applyAlignment="1">
      <alignment horizontal="right" vertical="center" wrapText="1" indent="1"/>
    </xf>
    <xf numFmtId="164" fontId="12" fillId="4" borderId="26" xfId="1" applyNumberFormat="1" applyFont="1" applyFill="1" applyBorder="1" applyAlignment="1">
      <alignment horizontal="right" vertical="center" wrapText="1" indent="1"/>
    </xf>
    <xf numFmtId="165" fontId="12" fillId="4" borderId="4" xfId="1" applyNumberFormat="1" applyFont="1" applyFill="1" applyBorder="1" applyAlignment="1" applyProtection="1">
      <alignment horizontal="center" vertical="center" wrapText="1"/>
    </xf>
    <xf numFmtId="164" fontId="12" fillId="4" borderId="25" xfId="1" applyNumberFormat="1" applyFont="1" applyFill="1" applyBorder="1" applyAlignment="1" applyProtection="1">
      <alignment horizontal="right" vertical="center" wrapText="1" indent="1"/>
    </xf>
    <xf numFmtId="164" fontId="12" fillId="4" borderId="27" xfId="1" applyNumberFormat="1" applyFont="1" applyFill="1" applyBorder="1" applyAlignment="1" applyProtection="1">
      <alignment horizontal="right" vertical="center" wrapText="1" indent="1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4" xfId="1" applyNumberFormat="1" applyFont="1" applyFill="1" applyBorder="1" applyAlignment="1" applyProtection="1">
      <alignment horizontal="center" vertical="center" wrapText="1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/>
    <xf numFmtId="0" fontId="12" fillId="0" borderId="33" xfId="1" applyFont="1" applyBorder="1" applyAlignment="1" applyProtection="1">
      <alignment horizontal="left" vertical="center" wrapText="1" indent="1"/>
      <protection locked="0"/>
    </xf>
    <xf numFmtId="0" fontId="12" fillId="0" borderId="3" xfId="1" applyFont="1" applyBorder="1" applyAlignment="1" applyProtection="1">
      <alignment horizontal="left" vertical="top" wrapText="1" indent="1"/>
      <protection locked="0"/>
    </xf>
    <xf numFmtId="0" fontId="13" fillId="0" borderId="2" xfId="1" applyFont="1" applyBorder="1" applyAlignment="1" applyProtection="1">
      <alignment horizontal="left" indent="1"/>
      <protection locked="0"/>
    </xf>
    <xf numFmtId="164" fontId="13" fillId="4" borderId="34" xfId="1" applyNumberFormat="1" applyFont="1" applyFill="1" applyBorder="1" applyAlignment="1">
      <alignment horizontal="right" vertical="center" indent="1"/>
    </xf>
    <xf numFmtId="164" fontId="12" fillId="4" borderId="35" xfId="1" applyNumberFormat="1" applyFont="1" applyFill="1" applyBorder="1" applyAlignment="1">
      <alignment horizontal="right" vertical="center" wrapText="1" indent="1"/>
    </xf>
    <xf numFmtId="165" fontId="12" fillId="4" borderId="33" xfId="1" applyNumberFormat="1" applyFont="1" applyFill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3" xfId="1" applyNumberFormat="1" applyFont="1" applyFill="1" applyBorder="1" applyAlignment="1" applyProtection="1">
      <alignment horizontal="center" vertical="center" wrapText="1"/>
    </xf>
    <xf numFmtId="164" fontId="12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8" xfId="1" applyFont="1" applyBorder="1" applyAlignment="1" applyProtection="1">
      <alignment horizontal="left" vertical="top" wrapText="1" indent="1"/>
      <protection locked="0"/>
    </xf>
    <xf numFmtId="0" fontId="12" fillId="0" borderId="10" xfId="1" applyFont="1" applyBorder="1" applyAlignment="1" applyProtection="1">
      <alignment horizontal="left" vertical="center" wrapText="1" indent="1"/>
      <protection locked="0"/>
    </xf>
    <xf numFmtId="0" fontId="12" fillId="0" borderId="11" xfId="1" applyFont="1" applyBorder="1" applyAlignment="1" applyProtection="1">
      <alignment horizontal="left" vertical="top" wrapText="1" indent="1"/>
      <protection locked="0"/>
    </xf>
    <xf numFmtId="0" fontId="13" fillId="0" borderId="12" xfId="1" applyFont="1" applyBorder="1" applyAlignment="1" applyProtection="1">
      <alignment horizontal="left" indent="1"/>
      <protection locked="0"/>
    </xf>
    <xf numFmtId="164" fontId="1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40" xfId="1" applyFont="1" applyBorder="1" applyAlignment="1" applyProtection="1">
      <alignment horizontal="center" vertical="top" wrapText="1"/>
      <protection locked="0"/>
    </xf>
    <xf numFmtId="164" fontId="12" fillId="4" borderId="41" xfId="1" applyNumberFormat="1" applyFont="1" applyFill="1" applyBorder="1" applyAlignment="1">
      <alignment horizontal="right" vertical="center" wrapText="1" indent="1"/>
    </xf>
    <xf numFmtId="164" fontId="12" fillId="4" borderId="42" xfId="1" applyNumberFormat="1" applyFont="1" applyFill="1" applyBorder="1" applyAlignment="1">
      <alignment horizontal="right" vertical="center" wrapText="1" indent="1"/>
    </xf>
    <xf numFmtId="165" fontId="12" fillId="4" borderId="43" xfId="1" applyNumberFormat="1" applyFont="1" applyFill="1" applyBorder="1" applyAlignment="1" applyProtection="1">
      <alignment horizontal="center" vertical="center" wrapText="1"/>
    </xf>
    <xf numFmtId="164" fontId="12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43" xfId="1" applyNumberFormat="1" applyFont="1" applyFill="1" applyBorder="1" applyAlignment="1" applyProtection="1">
      <alignment horizontal="center" vertical="center" wrapText="1"/>
    </xf>
    <xf numFmtId="164" fontId="12" fillId="0" borderId="45" xfId="1" applyNumberFormat="1" applyFont="1" applyFill="1" applyBorder="1" applyAlignment="1" applyProtection="1">
      <alignment horizontal="right" vertical="center" wrapText="1" indent="1"/>
      <protection locked="0"/>
    </xf>
    <xf numFmtId="0" fontId="2" fillId="5" borderId="7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5" borderId="9" xfId="1" applyFont="1" applyFill="1" applyBorder="1" applyAlignment="1">
      <alignment horizontal="center" vertical="center" wrapText="1"/>
    </xf>
    <xf numFmtId="164" fontId="2" fillId="5" borderId="20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165" fontId="2" fillId="5" borderId="9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895DFB09-3B52-47FF-A815-5A7245F321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C4C6F-3E5F-4649-A0AC-A00087077A37}">
  <sheetPr codeName="Лист1"/>
  <dimension ref="A1:AH26"/>
  <sheetViews>
    <sheetView tabSelected="1" zoomScale="60" zoomScaleNormal="6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12.140625" style="111" customWidth="1"/>
    <col min="2" max="2" width="16" style="110" customWidth="1"/>
    <col min="3" max="3" width="33.28515625" style="80" customWidth="1"/>
    <col min="4" max="4" width="20.42578125" style="80" customWidth="1"/>
    <col min="5" max="5" width="21.5703125" style="110" customWidth="1"/>
    <col min="6" max="6" width="20.85546875" style="110" customWidth="1"/>
    <col min="7" max="7" width="21.7109375" style="110" customWidth="1"/>
    <col min="8" max="8" width="21.5703125" style="110" customWidth="1"/>
    <col min="9" max="9" width="19.42578125" style="110" customWidth="1"/>
    <col min="10" max="10" width="19.42578125" style="80" customWidth="1"/>
    <col min="11" max="12" width="19.42578125" style="110" customWidth="1"/>
    <col min="13" max="13" width="21.28515625" style="80" customWidth="1"/>
    <col min="14" max="15" width="19.42578125" style="110" customWidth="1"/>
    <col min="16" max="16" width="21.28515625" style="80" customWidth="1"/>
    <col min="17" max="18" width="19.42578125" style="110" customWidth="1"/>
    <col min="19" max="19" width="19.42578125" style="80" hidden="1" customWidth="1"/>
    <col min="20" max="21" width="19.42578125" style="110" hidden="1" customWidth="1"/>
    <col min="22" max="22" width="19.42578125" style="110" customWidth="1"/>
    <col min="23" max="23" width="19" style="110" customWidth="1"/>
    <col min="24" max="24" width="19.42578125" style="110" customWidth="1"/>
    <col min="25" max="25" width="19.42578125" style="80" customWidth="1"/>
    <col min="26" max="26" width="15.85546875" style="110" customWidth="1"/>
    <col min="27" max="27" width="19.42578125" style="110" customWidth="1"/>
    <col min="28" max="29" width="18.140625" style="110" customWidth="1"/>
    <col min="30" max="30" width="14.28515625" style="80" customWidth="1"/>
    <col min="31" max="33" width="18.140625" style="110" customWidth="1"/>
    <col min="34" max="35" width="14.28515625" style="80" customWidth="1"/>
    <col min="36" max="16384" width="9.140625" style="80"/>
  </cols>
  <sheetData>
    <row r="1" spans="1:34" s="33" customFormat="1" ht="5.25" customHeight="1" x14ac:dyDescent="0.3">
      <c r="A1" s="30"/>
      <c r="B1" s="31"/>
      <c r="C1" s="31"/>
      <c r="D1" s="31"/>
      <c r="E1" s="31"/>
      <c r="F1" s="31"/>
      <c r="G1" s="31"/>
      <c r="H1" s="32"/>
      <c r="I1" s="32"/>
      <c r="K1" s="31"/>
      <c r="L1" s="31"/>
      <c r="N1" s="31"/>
      <c r="O1" s="31"/>
      <c r="Q1" s="31"/>
      <c r="R1" s="31"/>
      <c r="T1" s="31"/>
      <c r="U1" s="31"/>
      <c r="V1" s="31"/>
      <c r="W1" s="32"/>
      <c r="X1" s="32"/>
      <c r="Z1" s="31"/>
      <c r="AA1" s="31"/>
      <c r="AB1" s="31"/>
      <c r="AC1" s="32"/>
      <c r="AE1" s="31"/>
      <c r="AF1" s="31"/>
      <c r="AG1" s="32"/>
    </row>
    <row r="2" spans="1:34" s="33" customFormat="1" ht="12.75" customHeight="1" x14ac:dyDescent="0.25">
      <c r="A2" s="34" t="s">
        <v>38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34" s="33" customFormat="1" ht="31.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34" s="33" customFormat="1" ht="24" customHeight="1" x14ac:dyDescent="0.3">
      <c r="A4" s="35" t="s">
        <v>39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34" s="33" customFormat="1" ht="17.25" customHeight="1" thickBo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M5" s="36"/>
      <c r="P5" s="36"/>
      <c r="S5" s="36"/>
      <c r="V5" s="36"/>
      <c r="W5" s="36"/>
      <c r="X5" s="36"/>
      <c r="Y5" s="36"/>
      <c r="AB5" s="36"/>
      <c r="AC5" s="36"/>
      <c r="AD5" s="36"/>
      <c r="AF5" s="36"/>
      <c r="AG5" s="36"/>
      <c r="AH5" s="36"/>
    </row>
    <row r="6" spans="1:34" s="33" customFormat="1" ht="51.75" customHeight="1" thickBot="1" x14ac:dyDescent="0.3">
      <c r="A6" s="37" t="s">
        <v>40</v>
      </c>
      <c r="B6" s="38" t="s">
        <v>41</v>
      </c>
      <c r="C6" s="39"/>
      <c r="D6" s="40" t="s">
        <v>42</v>
      </c>
      <c r="E6" s="41"/>
      <c r="F6" s="42"/>
      <c r="G6" s="40" t="s">
        <v>43</v>
      </c>
      <c r="H6" s="41"/>
      <c r="I6" s="42"/>
      <c r="J6" s="43" t="s">
        <v>44</v>
      </c>
      <c r="K6" s="41"/>
      <c r="L6" s="42"/>
      <c r="M6" s="43" t="s">
        <v>45</v>
      </c>
      <c r="N6" s="41"/>
      <c r="O6" s="42"/>
      <c r="P6" s="43" t="s">
        <v>46</v>
      </c>
      <c r="Q6" s="41"/>
      <c r="R6" s="42"/>
      <c r="S6" s="43" t="s">
        <v>47</v>
      </c>
      <c r="T6" s="44"/>
      <c r="U6" s="45"/>
      <c r="V6" s="43" t="s">
        <v>48</v>
      </c>
      <c r="W6" s="44"/>
      <c r="X6" s="45"/>
      <c r="Y6" s="43" t="s">
        <v>49</v>
      </c>
      <c r="Z6" s="44"/>
      <c r="AA6" s="42"/>
    </row>
    <row r="7" spans="1:34" s="33" customFormat="1" ht="54" customHeight="1" thickBot="1" x14ac:dyDescent="0.3">
      <c r="A7" s="46"/>
      <c r="B7" s="47"/>
      <c r="C7" s="48"/>
      <c r="D7" s="49" t="s">
        <v>50</v>
      </c>
      <c r="E7" s="50" t="s">
        <v>51</v>
      </c>
      <c r="F7" s="51" t="s">
        <v>52</v>
      </c>
      <c r="G7" s="49" t="s">
        <v>50</v>
      </c>
      <c r="H7" s="52" t="s">
        <v>51</v>
      </c>
      <c r="I7" s="51" t="s">
        <v>52</v>
      </c>
      <c r="J7" s="49" t="s">
        <v>50</v>
      </c>
      <c r="K7" s="53" t="s">
        <v>51</v>
      </c>
      <c r="L7" s="51" t="s">
        <v>52</v>
      </c>
      <c r="M7" s="49" t="s">
        <v>50</v>
      </c>
      <c r="N7" s="53" t="s">
        <v>51</v>
      </c>
      <c r="O7" s="51" t="s">
        <v>52</v>
      </c>
      <c r="P7" s="49" t="s">
        <v>50</v>
      </c>
      <c r="Q7" s="53" t="s">
        <v>51</v>
      </c>
      <c r="R7" s="51" t="s">
        <v>52</v>
      </c>
      <c r="S7" s="49" t="s">
        <v>50</v>
      </c>
      <c r="T7" s="53" t="s">
        <v>51</v>
      </c>
      <c r="U7" s="51" t="s">
        <v>52</v>
      </c>
      <c r="V7" s="49" t="s">
        <v>50</v>
      </c>
      <c r="W7" s="54" t="s">
        <v>51</v>
      </c>
      <c r="X7" s="51" t="s">
        <v>52</v>
      </c>
      <c r="Y7" s="49" t="s">
        <v>50</v>
      </c>
      <c r="Z7" s="54" t="s">
        <v>51</v>
      </c>
      <c r="AA7" s="51" t="s">
        <v>52</v>
      </c>
    </row>
    <row r="8" spans="1:34" s="64" customFormat="1" ht="20.25" customHeight="1" thickBot="1" x14ac:dyDescent="0.25">
      <c r="A8" s="55">
        <v>1</v>
      </c>
      <c r="B8" s="56">
        <v>2</v>
      </c>
      <c r="C8" s="57"/>
      <c r="D8" s="58">
        <v>3</v>
      </c>
      <c r="E8" s="59">
        <v>4</v>
      </c>
      <c r="F8" s="59">
        <v>5</v>
      </c>
      <c r="G8" s="60">
        <v>6</v>
      </c>
      <c r="H8" s="61">
        <v>7</v>
      </c>
      <c r="I8" s="62">
        <v>8</v>
      </c>
      <c r="J8" s="60">
        <v>9</v>
      </c>
      <c r="K8" s="59">
        <v>10</v>
      </c>
      <c r="L8" s="59">
        <v>11</v>
      </c>
      <c r="M8" s="60">
        <v>9</v>
      </c>
      <c r="N8" s="59">
        <v>10</v>
      </c>
      <c r="O8" s="59">
        <v>11</v>
      </c>
      <c r="P8" s="60">
        <v>9</v>
      </c>
      <c r="Q8" s="59">
        <v>10</v>
      </c>
      <c r="R8" s="59">
        <v>11</v>
      </c>
      <c r="S8" s="60">
        <v>9</v>
      </c>
      <c r="T8" s="59">
        <v>10</v>
      </c>
      <c r="U8" s="59">
        <v>11</v>
      </c>
      <c r="V8" s="61">
        <v>12</v>
      </c>
      <c r="W8" s="63">
        <v>13</v>
      </c>
      <c r="X8" s="59">
        <v>14</v>
      </c>
      <c r="Y8" s="61">
        <v>15</v>
      </c>
      <c r="Z8" s="63">
        <v>16</v>
      </c>
      <c r="AA8" s="59">
        <v>17</v>
      </c>
    </row>
    <row r="9" spans="1:34" ht="18.75" customHeight="1" x14ac:dyDescent="0.2">
      <c r="A9" s="65">
        <v>2111</v>
      </c>
      <c r="B9" s="66" t="s">
        <v>53</v>
      </c>
      <c r="C9" s="67"/>
      <c r="D9" s="68">
        <f>G9+S9+V9+Y9</f>
        <v>1333650</v>
      </c>
      <c r="E9" s="69">
        <f>H9+T9+W9+Z9</f>
        <v>493297.64</v>
      </c>
      <c r="F9" s="70">
        <f>D9-E9</f>
        <v>840352.36</v>
      </c>
      <c r="G9" s="71">
        <f>J9+M9+P9</f>
        <v>1333650</v>
      </c>
      <c r="H9" s="72">
        <f>K9+N9+Q9</f>
        <v>493297.64</v>
      </c>
      <c r="I9" s="70">
        <f>G9-H9</f>
        <v>840352.36</v>
      </c>
      <c r="J9" s="73">
        <v>193850</v>
      </c>
      <c r="K9" s="74">
        <v>66575.92</v>
      </c>
      <c r="L9" s="75">
        <f>J9-K9</f>
        <v>127274.08</v>
      </c>
      <c r="M9" s="73">
        <v>863000</v>
      </c>
      <c r="N9" s="74">
        <v>149921.72</v>
      </c>
      <c r="O9" s="75">
        <f>M9-N9</f>
        <v>713078.28</v>
      </c>
      <c r="P9" s="73">
        <v>276800</v>
      </c>
      <c r="Q9" s="74">
        <v>276800</v>
      </c>
      <c r="R9" s="75">
        <f>P9-Q9</f>
        <v>0</v>
      </c>
      <c r="S9" s="73">
        <v>0</v>
      </c>
      <c r="T9" s="74">
        <v>0</v>
      </c>
      <c r="U9" s="75">
        <f>S9-T9</f>
        <v>0</v>
      </c>
      <c r="V9" s="76">
        <v>0</v>
      </c>
      <c r="W9" s="77">
        <v>0</v>
      </c>
      <c r="X9" s="75">
        <f>V9-W9</f>
        <v>0</v>
      </c>
      <c r="Y9" s="78">
        <v>0</v>
      </c>
      <c r="Z9" s="79">
        <v>0</v>
      </c>
      <c r="AA9" s="75">
        <f>Y9-Z9</f>
        <v>0</v>
      </c>
      <c r="AB9" s="80"/>
      <c r="AC9" s="80"/>
      <c r="AE9" s="80"/>
      <c r="AF9" s="80"/>
      <c r="AG9" s="80"/>
    </row>
    <row r="10" spans="1:34" ht="18.75" customHeight="1" x14ac:dyDescent="0.2">
      <c r="A10" s="81">
        <v>2120</v>
      </c>
      <c r="B10" s="82" t="s">
        <v>54</v>
      </c>
      <c r="C10" s="83"/>
      <c r="D10" s="84">
        <f>G10+S10+V10+Y10</f>
        <v>293198.87</v>
      </c>
      <c r="E10" s="85">
        <f>H10+T10+W10+Z10</f>
        <v>114235.70000000001</v>
      </c>
      <c r="F10" s="86">
        <f>D10-E10</f>
        <v>178963.16999999998</v>
      </c>
      <c r="G10" s="71">
        <f t="shared" ref="G10:H25" si="0">J10+M10+P10</f>
        <v>293198.87</v>
      </c>
      <c r="H10" s="72">
        <f t="shared" si="0"/>
        <v>114235.70000000001</v>
      </c>
      <c r="I10" s="86">
        <f>G10-H10</f>
        <v>178963.16999999998</v>
      </c>
      <c r="J10" s="87">
        <v>42650</v>
      </c>
      <c r="K10" s="88">
        <v>19056.689999999999</v>
      </c>
      <c r="L10" s="89">
        <f>J10-K10</f>
        <v>23593.31</v>
      </c>
      <c r="M10" s="87">
        <v>189600</v>
      </c>
      <c r="N10" s="88">
        <v>34230.14</v>
      </c>
      <c r="O10" s="89">
        <f>M10-N10</f>
        <v>155369.85999999999</v>
      </c>
      <c r="P10" s="87">
        <v>60948.87</v>
      </c>
      <c r="Q10" s="88">
        <v>60948.87</v>
      </c>
      <c r="R10" s="89">
        <f>P10-Q10</f>
        <v>0</v>
      </c>
      <c r="S10" s="87">
        <v>0</v>
      </c>
      <c r="T10" s="88">
        <v>0</v>
      </c>
      <c r="U10" s="89">
        <f>S10-T10</f>
        <v>0</v>
      </c>
      <c r="V10" s="76">
        <v>0</v>
      </c>
      <c r="W10" s="77">
        <v>0</v>
      </c>
      <c r="X10" s="89">
        <f>V10-W10</f>
        <v>0</v>
      </c>
      <c r="Y10" s="90">
        <v>0</v>
      </c>
      <c r="Z10" s="91">
        <v>0</v>
      </c>
      <c r="AA10" s="89">
        <f>Y10-Z10</f>
        <v>0</v>
      </c>
      <c r="AB10" s="80"/>
      <c r="AC10" s="80"/>
      <c r="AE10" s="80"/>
      <c r="AF10" s="80"/>
      <c r="AG10" s="80"/>
    </row>
    <row r="11" spans="1:34" ht="18.75" customHeight="1" x14ac:dyDescent="0.2">
      <c r="A11" s="81">
        <v>2210</v>
      </c>
      <c r="B11" s="82" t="s">
        <v>2</v>
      </c>
      <c r="C11" s="83"/>
      <c r="D11" s="84">
        <f t="shared" ref="D11:E25" si="1">G11+S11+V11+Y11</f>
        <v>44200</v>
      </c>
      <c r="E11" s="85">
        <f t="shared" si="1"/>
        <v>6917.5</v>
      </c>
      <c r="F11" s="86">
        <f t="shared" ref="F11:F24" si="2">D11-E11</f>
        <v>37282.5</v>
      </c>
      <c r="G11" s="71">
        <f t="shared" si="0"/>
        <v>44200</v>
      </c>
      <c r="H11" s="72">
        <f t="shared" si="0"/>
        <v>6917.5</v>
      </c>
      <c r="I11" s="86">
        <f t="shared" ref="I11:I24" si="3">G11-H11</f>
        <v>37282.5</v>
      </c>
      <c r="J11" s="87">
        <v>44200</v>
      </c>
      <c r="K11" s="88">
        <v>6917.5</v>
      </c>
      <c r="L11" s="89">
        <f t="shared" ref="L11:L24" si="4">J11-K11</f>
        <v>37282.5</v>
      </c>
      <c r="M11" s="87"/>
      <c r="N11" s="88"/>
      <c r="O11" s="89">
        <f t="shared" ref="O11:O24" si="5">M11-N11</f>
        <v>0</v>
      </c>
      <c r="P11" s="87"/>
      <c r="Q11" s="88"/>
      <c r="R11" s="89">
        <f t="shared" ref="R11:R24" si="6">P11-Q11</f>
        <v>0</v>
      </c>
      <c r="S11" s="87"/>
      <c r="T11" s="88"/>
      <c r="U11" s="89">
        <f t="shared" ref="U11:U24" si="7">S11-T11</f>
        <v>0</v>
      </c>
      <c r="V11" s="76"/>
      <c r="W11" s="77"/>
      <c r="X11" s="89">
        <f t="shared" ref="X11:X24" si="8">V11-W11</f>
        <v>0</v>
      </c>
      <c r="Y11" s="90">
        <v>0</v>
      </c>
      <c r="Z11" s="91">
        <v>0</v>
      </c>
      <c r="AA11" s="89">
        <f t="shared" ref="AA11:AA24" si="9">Y11-Z11</f>
        <v>0</v>
      </c>
      <c r="AB11" s="80"/>
      <c r="AC11" s="80"/>
      <c r="AE11" s="80"/>
      <c r="AF11" s="80"/>
      <c r="AG11" s="80"/>
    </row>
    <row r="12" spans="1:34" ht="18.75" customHeight="1" x14ac:dyDescent="0.2">
      <c r="A12" s="81">
        <v>2230</v>
      </c>
      <c r="B12" s="82" t="s">
        <v>55</v>
      </c>
      <c r="C12" s="83"/>
      <c r="D12" s="84">
        <f t="shared" si="1"/>
        <v>0</v>
      </c>
      <c r="E12" s="85">
        <f t="shared" si="1"/>
        <v>0</v>
      </c>
      <c r="F12" s="86">
        <f t="shared" si="2"/>
        <v>0</v>
      </c>
      <c r="G12" s="71">
        <f t="shared" si="0"/>
        <v>0</v>
      </c>
      <c r="H12" s="72">
        <f t="shared" si="0"/>
        <v>0</v>
      </c>
      <c r="I12" s="86">
        <f t="shared" si="3"/>
        <v>0</v>
      </c>
      <c r="J12" s="87">
        <v>0</v>
      </c>
      <c r="K12" s="88">
        <v>0</v>
      </c>
      <c r="L12" s="89">
        <f t="shared" si="4"/>
        <v>0</v>
      </c>
      <c r="M12" s="87">
        <v>0</v>
      </c>
      <c r="N12" s="88">
        <v>0</v>
      </c>
      <c r="O12" s="89">
        <f t="shared" si="5"/>
        <v>0</v>
      </c>
      <c r="P12" s="87">
        <v>0</v>
      </c>
      <c r="Q12" s="88">
        <v>0</v>
      </c>
      <c r="R12" s="89">
        <f t="shared" si="6"/>
        <v>0</v>
      </c>
      <c r="S12" s="87">
        <v>0</v>
      </c>
      <c r="T12" s="88">
        <v>0</v>
      </c>
      <c r="U12" s="89">
        <f t="shared" si="7"/>
        <v>0</v>
      </c>
      <c r="V12" s="76">
        <v>0</v>
      </c>
      <c r="W12" s="77">
        <v>0</v>
      </c>
      <c r="X12" s="89">
        <f t="shared" si="8"/>
        <v>0</v>
      </c>
      <c r="Y12" s="90">
        <v>0</v>
      </c>
      <c r="Z12" s="91">
        <v>0</v>
      </c>
      <c r="AA12" s="89">
        <f t="shared" si="9"/>
        <v>0</v>
      </c>
      <c r="AB12" s="80"/>
      <c r="AC12" s="80"/>
      <c r="AE12" s="80"/>
      <c r="AF12" s="80"/>
      <c r="AG12" s="80"/>
    </row>
    <row r="13" spans="1:34" ht="18.75" customHeight="1" x14ac:dyDescent="0.2">
      <c r="A13" s="81">
        <v>2240</v>
      </c>
      <c r="B13" s="82" t="s">
        <v>18</v>
      </c>
      <c r="C13" s="83"/>
      <c r="D13" s="84">
        <f t="shared" si="1"/>
        <v>6200</v>
      </c>
      <c r="E13" s="85">
        <f t="shared" si="1"/>
        <v>711.21</v>
      </c>
      <c r="F13" s="86">
        <f t="shared" si="2"/>
        <v>5488.79</v>
      </c>
      <c r="G13" s="71">
        <f t="shared" si="0"/>
        <v>6200</v>
      </c>
      <c r="H13" s="72">
        <f t="shared" si="0"/>
        <v>711.21</v>
      </c>
      <c r="I13" s="86">
        <f t="shared" si="3"/>
        <v>5488.79</v>
      </c>
      <c r="J13" s="87">
        <v>6200</v>
      </c>
      <c r="K13" s="88">
        <v>711.21</v>
      </c>
      <c r="L13" s="89">
        <f t="shared" si="4"/>
        <v>5488.79</v>
      </c>
      <c r="M13" s="87">
        <v>0</v>
      </c>
      <c r="N13" s="88">
        <v>0</v>
      </c>
      <c r="O13" s="89">
        <f t="shared" si="5"/>
        <v>0</v>
      </c>
      <c r="P13" s="87">
        <v>0</v>
      </c>
      <c r="Q13" s="88">
        <v>0</v>
      </c>
      <c r="R13" s="89">
        <f t="shared" si="6"/>
        <v>0</v>
      </c>
      <c r="S13" s="87">
        <v>0</v>
      </c>
      <c r="T13" s="88">
        <v>0</v>
      </c>
      <c r="U13" s="89">
        <f t="shared" si="7"/>
        <v>0</v>
      </c>
      <c r="V13" s="76">
        <v>0</v>
      </c>
      <c r="W13" s="77">
        <v>0</v>
      </c>
      <c r="X13" s="89">
        <f t="shared" si="8"/>
        <v>0</v>
      </c>
      <c r="Y13" s="90">
        <v>0</v>
      </c>
      <c r="Z13" s="91">
        <v>0</v>
      </c>
      <c r="AA13" s="89">
        <f t="shared" si="9"/>
        <v>0</v>
      </c>
      <c r="AB13" s="80"/>
      <c r="AC13" s="80"/>
      <c r="AE13" s="80"/>
      <c r="AF13" s="80"/>
      <c r="AG13" s="80"/>
    </row>
    <row r="14" spans="1:34" ht="18.75" customHeight="1" x14ac:dyDescent="0.2">
      <c r="A14" s="81">
        <v>2250</v>
      </c>
      <c r="B14" s="82" t="s">
        <v>56</v>
      </c>
      <c r="C14" s="83"/>
      <c r="D14" s="84">
        <f t="shared" si="1"/>
        <v>8000</v>
      </c>
      <c r="E14" s="85">
        <f t="shared" si="1"/>
        <v>1057.3499999999999</v>
      </c>
      <c r="F14" s="86">
        <f t="shared" si="2"/>
        <v>6942.65</v>
      </c>
      <c r="G14" s="71">
        <f t="shared" si="0"/>
        <v>8000</v>
      </c>
      <c r="H14" s="72">
        <f t="shared" si="0"/>
        <v>1057.3499999999999</v>
      </c>
      <c r="I14" s="86">
        <f t="shared" si="3"/>
        <v>6942.65</v>
      </c>
      <c r="J14" s="87">
        <v>8000</v>
      </c>
      <c r="K14" s="88">
        <v>1057.3499999999999</v>
      </c>
      <c r="L14" s="89">
        <f t="shared" si="4"/>
        <v>6942.65</v>
      </c>
      <c r="M14" s="87">
        <v>0</v>
      </c>
      <c r="N14" s="88">
        <v>0</v>
      </c>
      <c r="O14" s="89">
        <f t="shared" si="5"/>
        <v>0</v>
      </c>
      <c r="P14" s="87">
        <v>0</v>
      </c>
      <c r="Q14" s="88">
        <v>0</v>
      </c>
      <c r="R14" s="89">
        <f t="shared" si="6"/>
        <v>0</v>
      </c>
      <c r="S14" s="87">
        <v>0</v>
      </c>
      <c r="T14" s="88">
        <v>0</v>
      </c>
      <c r="U14" s="89">
        <f t="shared" si="7"/>
        <v>0</v>
      </c>
      <c r="V14" s="76">
        <v>0</v>
      </c>
      <c r="W14" s="77">
        <v>0</v>
      </c>
      <c r="X14" s="89">
        <f t="shared" si="8"/>
        <v>0</v>
      </c>
      <c r="Y14" s="90">
        <v>0</v>
      </c>
      <c r="Z14" s="91">
        <v>0</v>
      </c>
      <c r="AA14" s="89">
        <f t="shared" si="9"/>
        <v>0</v>
      </c>
      <c r="AB14" s="80"/>
      <c r="AC14" s="80"/>
      <c r="AE14" s="80"/>
      <c r="AF14" s="80"/>
      <c r="AG14" s="80"/>
    </row>
    <row r="15" spans="1:34" ht="18.75" customHeight="1" x14ac:dyDescent="0.2">
      <c r="A15" s="81">
        <v>2271</v>
      </c>
      <c r="B15" s="82" t="s">
        <v>57</v>
      </c>
      <c r="C15" s="83"/>
      <c r="D15" s="84">
        <f t="shared" si="1"/>
        <v>61400</v>
      </c>
      <c r="E15" s="85">
        <f t="shared" si="1"/>
        <v>27628.240000000002</v>
      </c>
      <c r="F15" s="86">
        <f t="shared" si="2"/>
        <v>33771.759999999995</v>
      </c>
      <c r="G15" s="71">
        <f t="shared" si="0"/>
        <v>61400</v>
      </c>
      <c r="H15" s="72">
        <f t="shared" si="0"/>
        <v>27628.240000000002</v>
      </c>
      <c r="I15" s="86">
        <f t="shared" si="3"/>
        <v>33771.759999999995</v>
      </c>
      <c r="J15" s="87">
        <v>61400</v>
      </c>
      <c r="K15" s="88">
        <v>27628.240000000002</v>
      </c>
      <c r="L15" s="89">
        <f t="shared" si="4"/>
        <v>33771.759999999995</v>
      </c>
      <c r="M15" s="87">
        <v>0</v>
      </c>
      <c r="N15" s="88">
        <v>0</v>
      </c>
      <c r="O15" s="89">
        <f t="shared" si="5"/>
        <v>0</v>
      </c>
      <c r="P15" s="87">
        <v>0</v>
      </c>
      <c r="Q15" s="88">
        <v>0</v>
      </c>
      <c r="R15" s="89">
        <f t="shared" si="6"/>
        <v>0</v>
      </c>
      <c r="S15" s="87">
        <v>0</v>
      </c>
      <c r="T15" s="88">
        <v>0</v>
      </c>
      <c r="U15" s="89">
        <f t="shared" si="7"/>
        <v>0</v>
      </c>
      <c r="V15" s="76">
        <v>0</v>
      </c>
      <c r="W15" s="77">
        <v>0</v>
      </c>
      <c r="X15" s="89">
        <f t="shared" si="8"/>
        <v>0</v>
      </c>
      <c r="Y15" s="90">
        <v>0</v>
      </c>
      <c r="Z15" s="91">
        <v>0</v>
      </c>
      <c r="AA15" s="89">
        <f t="shared" si="9"/>
        <v>0</v>
      </c>
      <c r="AB15" s="80"/>
      <c r="AC15" s="80"/>
      <c r="AE15" s="80"/>
      <c r="AF15" s="80"/>
      <c r="AG15" s="80"/>
    </row>
    <row r="16" spans="1:34" ht="18.75" customHeight="1" x14ac:dyDescent="0.2">
      <c r="A16" s="81">
        <v>2272</v>
      </c>
      <c r="B16" s="82" t="s">
        <v>58</v>
      </c>
      <c r="C16" s="83"/>
      <c r="D16" s="84">
        <f t="shared" si="1"/>
        <v>800</v>
      </c>
      <c r="E16" s="85">
        <f t="shared" si="1"/>
        <v>464.48</v>
      </c>
      <c r="F16" s="86">
        <f t="shared" si="2"/>
        <v>335.52</v>
      </c>
      <c r="G16" s="71">
        <f t="shared" si="0"/>
        <v>800</v>
      </c>
      <c r="H16" s="72">
        <f t="shared" si="0"/>
        <v>464.48</v>
      </c>
      <c r="I16" s="86">
        <f t="shared" si="3"/>
        <v>335.52</v>
      </c>
      <c r="J16" s="87">
        <v>800</v>
      </c>
      <c r="K16" s="88">
        <v>464.48</v>
      </c>
      <c r="L16" s="89">
        <f t="shared" si="4"/>
        <v>335.52</v>
      </c>
      <c r="M16" s="87">
        <v>0</v>
      </c>
      <c r="N16" s="88">
        <v>0</v>
      </c>
      <c r="O16" s="89">
        <f t="shared" si="5"/>
        <v>0</v>
      </c>
      <c r="P16" s="87">
        <v>0</v>
      </c>
      <c r="Q16" s="88">
        <v>0</v>
      </c>
      <c r="R16" s="89">
        <f t="shared" si="6"/>
        <v>0</v>
      </c>
      <c r="S16" s="87">
        <v>0</v>
      </c>
      <c r="T16" s="88">
        <v>0</v>
      </c>
      <c r="U16" s="89">
        <f t="shared" si="7"/>
        <v>0</v>
      </c>
      <c r="V16" s="76">
        <v>0</v>
      </c>
      <c r="W16" s="77">
        <v>0</v>
      </c>
      <c r="X16" s="89">
        <f t="shared" si="8"/>
        <v>0</v>
      </c>
      <c r="Y16" s="90">
        <v>0</v>
      </c>
      <c r="Z16" s="91">
        <v>0</v>
      </c>
      <c r="AA16" s="89">
        <f t="shared" si="9"/>
        <v>0</v>
      </c>
      <c r="AB16" s="80"/>
      <c r="AC16" s="80"/>
      <c r="AE16" s="80"/>
      <c r="AF16" s="80"/>
      <c r="AG16" s="80"/>
    </row>
    <row r="17" spans="1:33" ht="18.75" customHeight="1" x14ac:dyDescent="0.2">
      <c r="A17" s="81">
        <v>2273</v>
      </c>
      <c r="B17" s="82" t="s">
        <v>59</v>
      </c>
      <c r="C17" s="83"/>
      <c r="D17" s="84">
        <f t="shared" si="1"/>
        <v>2250</v>
      </c>
      <c r="E17" s="85">
        <f t="shared" si="1"/>
        <v>1400</v>
      </c>
      <c r="F17" s="86">
        <f t="shared" si="2"/>
        <v>850</v>
      </c>
      <c r="G17" s="71">
        <f t="shared" si="0"/>
        <v>2250</v>
      </c>
      <c r="H17" s="72">
        <f t="shared" si="0"/>
        <v>1400</v>
      </c>
      <c r="I17" s="86">
        <f t="shared" si="3"/>
        <v>850</v>
      </c>
      <c r="J17" s="87">
        <v>2250</v>
      </c>
      <c r="K17" s="88">
        <v>1400</v>
      </c>
      <c r="L17" s="89">
        <f t="shared" si="4"/>
        <v>850</v>
      </c>
      <c r="M17" s="87">
        <v>0</v>
      </c>
      <c r="N17" s="88">
        <v>0</v>
      </c>
      <c r="O17" s="89">
        <f t="shared" si="5"/>
        <v>0</v>
      </c>
      <c r="P17" s="87">
        <v>0</v>
      </c>
      <c r="Q17" s="88">
        <v>0</v>
      </c>
      <c r="R17" s="89">
        <f t="shared" si="6"/>
        <v>0</v>
      </c>
      <c r="S17" s="87">
        <v>0</v>
      </c>
      <c r="T17" s="88">
        <v>0</v>
      </c>
      <c r="U17" s="89">
        <f t="shared" si="7"/>
        <v>0</v>
      </c>
      <c r="V17" s="76">
        <v>0</v>
      </c>
      <c r="W17" s="77">
        <v>0</v>
      </c>
      <c r="X17" s="89">
        <f t="shared" si="8"/>
        <v>0</v>
      </c>
      <c r="Y17" s="90">
        <v>0</v>
      </c>
      <c r="Z17" s="91">
        <v>0</v>
      </c>
      <c r="AA17" s="89">
        <f t="shared" si="9"/>
        <v>0</v>
      </c>
      <c r="AB17" s="80"/>
      <c r="AC17" s="80"/>
      <c r="AE17" s="80"/>
      <c r="AF17" s="80"/>
      <c r="AG17" s="80"/>
    </row>
    <row r="18" spans="1:33" ht="18.75" customHeight="1" x14ac:dyDescent="0.2">
      <c r="A18" s="81">
        <v>2274</v>
      </c>
      <c r="B18" s="82" t="s">
        <v>60</v>
      </c>
      <c r="C18" s="83"/>
      <c r="D18" s="84">
        <f t="shared" si="1"/>
        <v>0</v>
      </c>
      <c r="E18" s="85">
        <f t="shared" si="1"/>
        <v>0</v>
      </c>
      <c r="F18" s="86">
        <f t="shared" si="2"/>
        <v>0</v>
      </c>
      <c r="G18" s="71">
        <f t="shared" si="0"/>
        <v>0</v>
      </c>
      <c r="H18" s="72">
        <f t="shared" si="0"/>
        <v>0</v>
      </c>
      <c r="I18" s="86">
        <f t="shared" si="3"/>
        <v>0</v>
      </c>
      <c r="J18" s="87">
        <v>0</v>
      </c>
      <c r="K18" s="88">
        <v>0</v>
      </c>
      <c r="L18" s="89">
        <f t="shared" si="4"/>
        <v>0</v>
      </c>
      <c r="M18" s="87">
        <v>0</v>
      </c>
      <c r="N18" s="88">
        <v>0</v>
      </c>
      <c r="O18" s="89">
        <f t="shared" si="5"/>
        <v>0</v>
      </c>
      <c r="P18" s="87">
        <v>0</v>
      </c>
      <c r="Q18" s="88">
        <v>0</v>
      </c>
      <c r="R18" s="89">
        <f t="shared" si="6"/>
        <v>0</v>
      </c>
      <c r="S18" s="87">
        <v>0</v>
      </c>
      <c r="T18" s="88">
        <v>0</v>
      </c>
      <c r="U18" s="89">
        <f t="shared" si="7"/>
        <v>0</v>
      </c>
      <c r="V18" s="76">
        <v>0</v>
      </c>
      <c r="W18" s="77">
        <v>0</v>
      </c>
      <c r="X18" s="89">
        <f t="shared" si="8"/>
        <v>0</v>
      </c>
      <c r="Y18" s="90">
        <v>0</v>
      </c>
      <c r="Z18" s="91">
        <v>0</v>
      </c>
      <c r="AA18" s="89">
        <f t="shared" si="9"/>
        <v>0</v>
      </c>
      <c r="AB18" s="80"/>
      <c r="AC18" s="80"/>
      <c r="AE18" s="80"/>
      <c r="AF18" s="80"/>
      <c r="AG18" s="80"/>
    </row>
    <row r="19" spans="1:33" ht="18.75" customHeight="1" x14ac:dyDescent="0.2">
      <c r="A19" s="81">
        <v>2275</v>
      </c>
      <c r="B19" s="82" t="s">
        <v>61</v>
      </c>
      <c r="C19" s="83"/>
      <c r="D19" s="84">
        <f>G19+S19+V19+Y19</f>
        <v>0</v>
      </c>
      <c r="E19" s="85">
        <f t="shared" si="1"/>
        <v>0</v>
      </c>
      <c r="F19" s="86">
        <f t="shared" si="2"/>
        <v>0</v>
      </c>
      <c r="G19" s="71">
        <f t="shared" si="0"/>
        <v>0</v>
      </c>
      <c r="H19" s="72">
        <f t="shared" si="0"/>
        <v>0</v>
      </c>
      <c r="I19" s="86">
        <f t="shared" si="3"/>
        <v>0</v>
      </c>
      <c r="J19" s="87">
        <v>0</v>
      </c>
      <c r="K19" s="88">
        <v>0</v>
      </c>
      <c r="L19" s="89">
        <f t="shared" si="4"/>
        <v>0</v>
      </c>
      <c r="M19" s="87">
        <v>0</v>
      </c>
      <c r="N19" s="88">
        <v>0</v>
      </c>
      <c r="O19" s="89">
        <f t="shared" si="5"/>
        <v>0</v>
      </c>
      <c r="P19" s="87">
        <v>0</v>
      </c>
      <c r="Q19" s="88">
        <v>0</v>
      </c>
      <c r="R19" s="89">
        <f t="shared" si="6"/>
        <v>0</v>
      </c>
      <c r="S19" s="87">
        <v>0</v>
      </c>
      <c r="T19" s="88">
        <v>0</v>
      </c>
      <c r="U19" s="89">
        <f t="shared" si="7"/>
        <v>0</v>
      </c>
      <c r="V19" s="76">
        <v>0</v>
      </c>
      <c r="W19" s="77">
        <v>0</v>
      </c>
      <c r="X19" s="89">
        <f t="shared" si="8"/>
        <v>0</v>
      </c>
      <c r="Y19" s="90">
        <v>0</v>
      </c>
      <c r="Z19" s="91">
        <v>0</v>
      </c>
      <c r="AA19" s="89">
        <f t="shared" si="9"/>
        <v>0</v>
      </c>
      <c r="AB19" s="80"/>
      <c r="AC19" s="80"/>
      <c r="AE19" s="80"/>
      <c r="AF19" s="80"/>
      <c r="AG19" s="80"/>
    </row>
    <row r="20" spans="1:33" ht="18.75" customHeight="1" x14ac:dyDescent="0.2">
      <c r="A20" s="81">
        <v>2282</v>
      </c>
      <c r="B20" s="92" t="s">
        <v>62</v>
      </c>
      <c r="C20" s="92"/>
      <c r="D20" s="84">
        <f t="shared" si="1"/>
        <v>1050</v>
      </c>
      <c r="E20" s="85">
        <f t="shared" si="1"/>
        <v>0</v>
      </c>
      <c r="F20" s="86">
        <f t="shared" si="2"/>
        <v>1050</v>
      </c>
      <c r="G20" s="71">
        <f t="shared" si="0"/>
        <v>1050</v>
      </c>
      <c r="H20" s="72">
        <f t="shared" si="0"/>
        <v>0</v>
      </c>
      <c r="I20" s="86">
        <f t="shared" si="3"/>
        <v>1050</v>
      </c>
      <c r="J20" s="87">
        <v>1050</v>
      </c>
      <c r="K20" s="88">
        <v>0</v>
      </c>
      <c r="L20" s="89">
        <f t="shared" si="4"/>
        <v>1050</v>
      </c>
      <c r="M20" s="87">
        <v>0</v>
      </c>
      <c r="N20" s="88">
        <v>0</v>
      </c>
      <c r="O20" s="89">
        <f t="shared" si="5"/>
        <v>0</v>
      </c>
      <c r="P20" s="87">
        <v>0</v>
      </c>
      <c r="Q20" s="88">
        <v>0</v>
      </c>
      <c r="R20" s="89">
        <f t="shared" si="6"/>
        <v>0</v>
      </c>
      <c r="S20" s="87">
        <v>0</v>
      </c>
      <c r="T20" s="88">
        <v>0</v>
      </c>
      <c r="U20" s="89">
        <f t="shared" si="7"/>
        <v>0</v>
      </c>
      <c r="V20" s="76">
        <v>0</v>
      </c>
      <c r="W20" s="77">
        <v>0</v>
      </c>
      <c r="X20" s="89">
        <f t="shared" si="8"/>
        <v>0</v>
      </c>
      <c r="Y20" s="90">
        <v>0</v>
      </c>
      <c r="Z20" s="91">
        <v>0</v>
      </c>
      <c r="AA20" s="89">
        <f t="shared" si="9"/>
        <v>0</v>
      </c>
      <c r="AB20" s="80"/>
      <c r="AC20" s="80"/>
      <c r="AE20" s="80"/>
      <c r="AF20" s="80"/>
      <c r="AG20" s="80"/>
    </row>
    <row r="21" spans="1:33" ht="18.75" customHeight="1" x14ac:dyDescent="0.2">
      <c r="A21" s="81">
        <v>2730</v>
      </c>
      <c r="B21" s="82" t="s">
        <v>63</v>
      </c>
      <c r="C21" s="83"/>
      <c r="D21" s="84">
        <f>G21+S21+V21+Y21</f>
        <v>0</v>
      </c>
      <c r="E21" s="85">
        <f t="shared" si="1"/>
        <v>0</v>
      </c>
      <c r="F21" s="86">
        <f t="shared" si="2"/>
        <v>0</v>
      </c>
      <c r="G21" s="71">
        <f t="shared" si="0"/>
        <v>0</v>
      </c>
      <c r="H21" s="72">
        <f t="shared" si="0"/>
        <v>0</v>
      </c>
      <c r="I21" s="86">
        <f t="shared" si="3"/>
        <v>0</v>
      </c>
      <c r="J21" s="87">
        <v>0</v>
      </c>
      <c r="K21" s="88">
        <v>0</v>
      </c>
      <c r="L21" s="89">
        <f t="shared" si="4"/>
        <v>0</v>
      </c>
      <c r="M21" s="87">
        <v>0</v>
      </c>
      <c r="N21" s="88">
        <v>0</v>
      </c>
      <c r="O21" s="89">
        <f t="shared" si="5"/>
        <v>0</v>
      </c>
      <c r="P21" s="87">
        <v>0</v>
      </c>
      <c r="Q21" s="88">
        <v>0</v>
      </c>
      <c r="R21" s="89">
        <f t="shared" si="6"/>
        <v>0</v>
      </c>
      <c r="S21" s="87">
        <v>0</v>
      </c>
      <c r="T21" s="88">
        <v>0</v>
      </c>
      <c r="U21" s="89">
        <f t="shared" si="7"/>
        <v>0</v>
      </c>
      <c r="V21" s="76">
        <v>0</v>
      </c>
      <c r="W21" s="77">
        <v>0</v>
      </c>
      <c r="X21" s="89">
        <f t="shared" si="8"/>
        <v>0</v>
      </c>
      <c r="Y21" s="90">
        <v>0</v>
      </c>
      <c r="Z21" s="91">
        <v>0</v>
      </c>
      <c r="AA21" s="89">
        <f t="shared" si="9"/>
        <v>0</v>
      </c>
      <c r="AB21" s="80"/>
      <c r="AC21" s="80"/>
      <c r="AE21" s="80"/>
      <c r="AF21" s="80"/>
      <c r="AG21" s="80"/>
    </row>
    <row r="22" spans="1:33" ht="18.75" customHeight="1" x14ac:dyDescent="0.2">
      <c r="A22" s="81">
        <v>2800</v>
      </c>
      <c r="B22" s="82" t="s">
        <v>64</v>
      </c>
      <c r="C22" s="83"/>
      <c r="D22" s="84">
        <f t="shared" si="1"/>
        <v>0</v>
      </c>
      <c r="E22" s="85">
        <f t="shared" si="1"/>
        <v>0</v>
      </c>
      <c r="F22" s="86">
        <f t="shared" si="2"/>
        <v>0</v>
      </c>
      <c r="G22" s="71">
        <f t="shared" si="0"/>
        <v>0</v>
      </c>
      <c r="H22" s="72">
        <f t="shared" si="0"/>
        <v>0</v>
      </c>
      <c r="I22" s="86">
        <f t="shared" si="3"/>
        <v>0</v>
      </c>
      <c r="J22" s="87">
        <v>0</v>
      </c>
      <c r="K22" s="88">
        <v>0</v>
      </c>
      <c r="L22" s="89">
        <f t="shared" si="4"/>
        <v>0</v>
      </c>
      <c r="M22" s="87">
        <v>0</v>
      </c>
      <c r="N22" s="88">
        <v>0</v>
      </c>
      <c r="O22" s="89">
        <f t="shared" si="5"/>
        <v>0</v>
      </c>
      <c r="P22" s="87">
        <v>0</v>
      </c>
      <c r="Q22" s="88">
        <v>0</v>
      </c>
      <c r="R22" s="89">
        <f t="shared" si="6"/>
        <v>0</v>
      </c>
      <c r="S22" s="87">
        <v>0</v>
      </c>
      <c r="T22" s="88">
        <v>0</v>
      </c>
      <c r="U22" s="89">
        <f t="shared" si="7"/>
        <v>0</v>
      </c>
      <c r="V22" s="76">
        <v>0</v>
      </c>
      <c r="W22" s="77">
        <v>0</v>
      </c>
      <c r="X22" s="89">
        <f t="shared" si="8"/>
        <v>0</v>
      </c>
      <c r="Y22" s="90">
        <v>0</v>
      </c>
      <c r="Z22" s="91">
        <v>0</v>
      </c>
      <c r="AA22" s="89">
        <f t="shared" si="9"/>
        <v>0</v>
      </c>
      <c r="AB22" s="80"/>
      <c r="AC22" s="80"/>
      <c r="AE22" s="80"/>
      <c r="AF22" s="80"/>
      <c r="AG22" s="80"/>
    </row>
    <row r="23" spans="1:33" ht="18.75" customHeight="1" x14ac:dyDescent="0.2">
      <c r="A23" s="81">
        <v>3110</v>
      </c>
      <c r="B23" s="82" t="s">
        <v>65</v>
      </c>
      <c r="C23" s="83"/>
      <c r="D23" s="84">
        <f t="shared" si="1"/>
        <v>49952</v>
      </c>
      <c r="E23" s="85">
        <f t="shared" si="1"/>
        <v>1152</v>
      </c>
      <c r="F23" s="86">
        <f t="shared" si="2"/>
        <v>48800</v>
      </c>
      <c r="G23" s="71">
        <f t="shared" si="0"/>
        <v>0</v>
      </c>
      <c r="H23" s="72">
        <f t="shared" si="0"/>
        <v>0</v>
      </c>
      <c r="I23" s="86">
        <f t="shared" si="3"/>
        <v>0</v>
      </c>
      <c r="J23" s="87">
        <v>0</v>
      </c>
      <c r="K23" s="88"/>
      <c r="L23" s="89">
        <f t="shared" si="4"/>
        <v>0</v>
      </c>
      <c r="M23" s="87">
        <v>0</v>
      </c>
      <c r="N23" s="88"/>
      <c r="O23" s="89">
        <f t="shared" si="5"/>
        <v>0</v>
      </c>
      <c r="P23" s="87">
        <v>0</v>
      </c>
      <c r="Q23" s="88"/>
      <c r="R23" s="89">
        <f t="shared" si="6"/>
        <v>0</v>
      </c>
      <c r="S23" s="87">
        <v>0</v>
      </c>
      <c r="T23" s="88"/>
      <c r="U23" s="89">
        <f t="shared" si="7"/>
        <v>0</v>
      </c>
      <c r="V23" s="76">
        <v>1152</v>
      </c>
      <c r="W23" s="77">
        <v>1152</v>
      </c>
      <c r="X23" s="89">
        <f t="shared" si="8"/>
        <v>0</v>
      </c>
      <c r="Y23" s="90">
        <v>48800</v>
      </c>
      <c r="Z23" s="91">
        <v>0</v>
      </c>
      <c r="AA23" s="89">
        <f t="shared" si="9"/>
        <v>48800</v>
      </c>
      <c r="AB23" s="80"/>
      <c r="AC23" s="80"/>
      <c r="AE23" s="80"/>
      <c r="AF23" s="80"/>
      <c r="AG23" s="80"/>
    </row>
    <row r="24" spans="1:33" ht="18.75" customHeight="1" x14ac:dyDescent="0.2">
      <c r="A24" s="93">
        <v>3132</v>
      </c>
      <c r="B24" s="94" t="s">
        <v>66</v>
      </c>
      <c r="C24" s="95"/>
      <c r="D24" s="84">
        <f t="shared" si="1"/>
        <v>0</v>
      </c>
      <c r="E24" s="85">
        <f t="shared" si="1"/>
        <v>0</v>
      </c>
      <c r="F24" s="86">
        <f t="shared" si="2"/>
        <v>0</v>
      </c>
      <c r="G24" s="71">
        <f t="shared" si="0"/>
        <v>0</v>
      </c>
      <c r="H24" s="72">
        <f t="shared" si="0"/>
        <v>0</v>
      </c>
      <c r="I24" s="86">
        <f t="shared" si="3"/>
        <v>0</v>
      </c>
      <c r="J24" s="87">
        <v>0</v>
      </c>
      <c r="K24" s="88">
        <v>0</v>
      </c>
      <c r="L24" s="89">
        <f t="shared" si="4"/>
        <v>0</v>
      </c>
      <c r="M24" s="87">
        <v>0</v>
      </c>
      <c r="N24" s="88">
        <v>0</v>
      </c>
      <c r="O24" s="89">
        <f t="shared" si="5"/>
        <v>0</v>
      </c>
      <c r="P24" s="87">
        <v>0</v>
      </c>
      <c r="Q24" s="88">
        <v>0</v>
      </c>
      <c r="R24" s="89">
        <f t="shared" si="6"/>
        <v>0</v>
      </c>
      <c r="S24" s="87">
        <v>0</v>
      </c>
      <c r="T24" s="88">
        <v>0</v>
      </c>
      <c r="U24" s="89">
        <f t="shared" si="7"/>
        <v>0</v>
      </c>
      <c r="V24" s="76">
        <v>0</v>
      </c>
      <c r="W24" s="77">
        <v>0</v>
      </c>
      <c r="X24" s="89">
        <f t="shared" si="8"/>
        <v>0</v>
      </c>
      <c r="Y24" s="96">
        <v>0</v>
      </c>
      <c r="Z24" s="91">
        <v>0</v>
      </c>
      <c r="AA24" s="89">
        <f t="shared" si="9"/>
        <v>0</v>
      </c>
      <c r="AB24" s="80"/>
      <c r="AC24" s="80"/>
      <c r="AE24" s="80"/>
      <c r="AF24" s="80"/>
      <c r="AG24" s="80"/>
    </row>
    <row r="25" spans="1:33" ht="18.75" customHeight="1" thickBot="1" x14ac:dyDescent="0.25">
      <c r="A25" s="93">
        <v>3142</v>
      </c>
      <c r="B25" s="97" t="s">
        <v>67</v>
      </c>
      <c r="C25" s="97"/>
      <c r="D25" s="98">
        <f>G25+S25+V25+Y25</f>
        <v>0</v>
      </c>
      <c r="E25" s="99">
        <f t="shared" si="1"/>
        <v>0</v>
      </c>
      <c r="F25" s="100">
        <f>D25-E25</f>
        <v>0</v>
      </c>
      <c r="G25" s="71">
        <f t="shared" si="0"/>
        <v>0</v>
      </c>
      <c r="H25" s="72">
        <f t="shared" si="0"/>
        <v>0</v>
      </c>
      <c r="I25" s="100">
        <f>G25-H25</f>
        <v>0</v>
      </c>
      <c r="J25" s="101">
        <v>0</v>
      </c>
      <c r="K25" s="88">
        <v>0</v>
      </c>
      <c r="L25" s="102">
        <f>J25-K25</f>
        <v>0</v>
      </c>
      <c r="M25" s="101">
        <v>0</v>
      </c>
      <c r="N25" s="88">
        <v>0</v>
      </c>
      <c r="O25" s="102">
        <f>M25-N25</f>
        <v>0</v>
      </c>
      <c r="P25" s="101">
        <v>0</v>
      </c>
      <c r="Q25" s="88">
        <v>0</v>
      </c>
      <c r="R25" s="102">
        <f>P25-Q25</f>
        <v>0</v>
      </c>
      <c r="S25" s="101">
        <v>0</v>
      </c>
      <c r="T25" s="88">
        <v>0</v>
      </c>
      <c r="U25" s="102">
        <f>S25-T25</f>
        <v>0</v>
      </c>
      <c r="V25" s="76">
        <v>0</v>
      </c>
      <c r="W25" s="77">
        <v>0</v>
      </c>
      <c r="X25" s="102">
        <f>V25-W25</f>
        <v>0</v>
      </c>
      <c r="Y25" s="103">
        <v>0</v>
      </c>
      <c r="Z25" s="91">
        <v>0</v>
      </c>
      <c r="AA25" s="102">
        <f>Y25-Z25</f>
        <v>0</v>
      </c>
      <c r="AB25" s="80"/>
      <c r="AC25" s="80"/>
      <c r="AE25" s="80"/>
      <c r="AF25" s="80"/>
      <c r="AG25" s="80"/>
    </row>
    <row r="26" spans="1:33" ht="36.75" customHeight="1" thickBot="1" x14ac:dyDescent="0.25">
      <c r="A26" s="104" t="s">
        <v>68</v>
      </c>
      <c r="B26" s="105"/>
      <c r="C26" s="106"/>
      <c r="D26" s="107">
        <f t="shared" ref="D26:AA26" si="10">SUM(D9:D25)</f>
        <v>1800700.87</v>
      </c>
      <c r="E26" s="108">
        <f t="shared" si="10"/>
        <v>646864.12</v>
      </c>
      <c r="F26" s="109">
        <f t="shared" si="10"/>
        <v>1153836.75</v>
      </c>
      <c r="G26" s="107">
        <f t="shared" si="10"/>
        <v>1750748.87</v>
      </c>
      <c r="H26" s="108">
        <f t="shared" si="10"/>
        <v>645712.12</v>
      </c>
      <c r="I26" s="109">
        <f t="shared" si="10"/>
        <v>1105036.75</v>
      </c>
      <c r="J26" s="107">
        <f t="shared" si="10"/>
        <v>360400</v>
      </c>
      <c r="K26" s="108">
        <f t="shared" si="10"/>
        <v>123811.39000000001</v>
      </c>
      <c r="L26" s="109">
        <f t="shared" si="10"/>
        <v>236588.61000000002</v>
      </c>
      <c r="M26" s="107">
        <f t="shared" ref="M26:R26" si="11">SUM(M9:M25)</f>
        <v>1052600</v>
      </c>
      <c r="N26" s="108">
        <f t="shared" si="11"/>
        <v>184151.86</v>
      </c>
      <c r="O26" s="109">
        <f t="shared" si="11"/>
        <v>868448.14</v>
      </c>
      <c r="P26" s="107">
        <f t="shared" si="11"/>
        <v>337748.87</v>
      </c>
      <c r="Q26" s="108">
        <f t="shared" si="11"/>
        <v>337748.87</v>
      </c>
      <c r="R26" s="109">
        <f t="shared" si="11"/>
        <v>0</v>
      </c>
      <c r="S26" s="107">
        <f t="shared" si="10"/>
        <v>0</v>
      </c>
      <c r="T26" s="108">
        <f t="shared" si="10"/>
        <v>0</v>
      </c>
      <c r="U26" s="109">
        <f t="shared" si="10"/>
        <v>0</v>
      </c>
      <c r="V26" s="107">
        <f t="shared" si="10"/>
        <v>1152</v>
      </c>
      <c r="W26" s="108">
        <f t="shared" si="10"/>
        <v>1152</v>
      </c>
      <c r="X26" s="109">
        <f t="shared" si="10"/>
        <v>0</v>
      </c>
      <c r="Y26" s="107">
        <f t="shared" si="10"/>
        <v>48800</v>
      </c>
      <c r="Z26" s="108">
        <f t="shared" si="10"/>
        <v>0</v>
      </c>
      <c r="AA26" s="109">
        <f t="shared" si="10"/>
        <v>48800</v>
      </c>
      <c r="AB26" s="80"/>
      <c r="AC26" s="80"/>
      <c r="AE26" s="80"/>
      <c r="AF26" s="80"/>
      <c r="AG26" s="80"/>
    </row>
  </sheetData>
  <sheetProtection sheet="1" objects="1" scenarios="1"/>
  <mergeCells count="31">
    <mergeCell ref="B24:C24"/>
    <mergeCell ref="B25:C25"/>
    <mergeCell ref="A26:C26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V6:X6"/>
    <mergeCell ref="Y6:AA6"/>
    <mergeCell ref="B8:C8"/>
    <mergeCell ref="B9:C9"/>
    <mergeCell ref="B10:C10"/>
    <mergeCell ref="B11:C11"/>
    <mergeCell ref="A2:AA3"/>
    <mergeCell ref="A4:AA4"/>
    <mergeCell ref="A6:A7"/>
    <mergeCell ref="B6:C7"/>
    <mergeCell ref="D6:F6"/>
    <mergeCell ref="G6:I6"/>
    <mergeCell ref="J6:L6"/>
    <mergeCell ref="M6:O6"/>
    <mergeCell ref="P6:R6"/>
    <mergeCell ref="S6:U6"/>
  </mergeCells>
  <pageMargins left="0.78740157480314965" right="0.39370078740157483" top="1.3779527559055118" bottom="0.98425196850393704" header="0.51181102362204722" footer="0.51181102362204722"/>
  <pageSetup paperSize="9" scale="49" fitToWidth="2" fitToHeight="0" orientation="landscape" verticalDpi="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CA88-62C1-48C9-8248-5D3D85E42CB5}">
  <sheetPr codeName="Лист2">
    <pageSetUpPr fitToPage="1"/>
  </sheetPr>
  <dimension ref="A1:O110"/>
  <sheetViews>
    <sheetView zoomScale="93" zoomScaleNormal="93" workbookViewId="0">
      <selection sqref="A1:D1"/>
    </sheetView>
  </sheetViews>
  <sheetFormatPr defaultRowHeight="18.75" outlineLevelRow="1" outlineLevelCol="1" x14ac:dyDescent="0.3"/>
  <cols>
    <col min="1" max="1" width="11.28515625" style="3" customWidth="1"/>
    <col min="2" max="2" width="63.8554687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6.75" customHeight="1" x14ac:dyDescent="0.3">
      <c r="A1" s="1" t="s">
        <v>0</v>
      </c>
      <c r="B1" s="2"/>
      <c r="C1" s="2"/>
      <c r="D1" s="2"/>
    </row>
    <row r="2" spans="1:15" x14ac:dyDescent="0.3">
      <c r="A2" s="2" t="str">
        <f>ІРЦ!A4</f>
        <v>за 6 місяців 2021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ІРЦ!H11</f>
        <v>6917.5</v>
      </c>
      <c r="E4" s="8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SUM(D6:D48)</f>
        <v>6917.5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1068.5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1290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1290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1290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x14ac:dyDescent="0.3">
      <c r="A13" s="11"/>
      <c r="B13" s="19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2210.3000000000002</v>
      </c>
      <c r="B15" s="12" t="s">
        <v>6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2210.4</v>
      </c>
      <c r="B16" s="12" t="s">
        <v>7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8</v>
      </c>
      <c r="C17" s="12"/>
      <c r="D17" s="13">
        <v>843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SUM(C19:C29)</f>
        <v>843</v>
      </c>
      <c r="D18" s="17"/>
      <c r="E18" s="18">
        <f>D17-C18</f>
        <v>0</v>
      </c>
    </row>
    <row r="19" spans="1:15" collapsed="1" x14ac:dyDescent="0.3">
      <c r="A19" s="11"/>
      <c r="B19" s="19" t="s">
        <v>9</v>
      </c>
      <c r="C19" s="17">
        <v>843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19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19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19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19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19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/>
      <c r="B28" s="19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x14ac:dyDescent="0.3">
      <c r="A29" s="11"/>
      <c r="B29" s="21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>
        <v>2210.6</v>
      </c>
      <c r="B30" s="12" t="s">
        <v>10</v>
      </c>
      <c r="C30" s="12"/>
      <c r="D30" s="13">
        <v>906</v>
      </c>
      <c r="E30" s="8"/>
      <c r="F30" s="8"/>
      <c r="G30" s="8"/>
      <c r="I30" s="8"/>
      <c r="J30" s="8"/>
      <c r="K30" s="8"/>
      <c r="M30" s="8"/>
      <c r="N30" s="8"/>
      <c r="O30" s="8"/>
    </row>
    <row r="31" spans="1:15" x14ac:dyDescent="0.3">
      <c r="A31" s="11">
        <v>2210.6999999999998</v>
      </c>
      <c r="B31" s="12" t="s">
        <v>11</v>
      </c>
      <c r="C31" s="12"/>
      <c r="D31" s="13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outlineLevel="1" x14ac:dyDescent="0.3">
      <c r="A32" s="14"/>
      <c r="B32" s="15"/>
      <c r="C32" s="16">
        <f>SUM(C33:C38)</f>
        <v>0</v>
      </c>
      <c r="D32" s="17"/>
      <c r="E32" s="18">
        <f>D31-C32</f>
        <v>0</v>
      </c>
    </row>
    <row r="33" spans="1:15" collapsed="1" x14ac:dyDescent="0.3">
      <c r="A33" s="11"/>
      <c r="B33" s="19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x14ac:dyDescent="0.3">
      <c r="A34" s="11"/>
      <c r="B34" s="19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/>
      <c r="B35" s="19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x14ac:dyDescent="0.3">
      <c r="A36" s="11"/>
      <c r="B36" s="19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x14ac:dyDescent="0.3">
      <c r="A37" s="11"/>
      <c r="B37" s="19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x14ac:dyDescent="0.3">
      <c r="A38" s="11"/>
      <c r="B38" s="21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x14ac:dyDescent="0.3">
      <c r="A39" s="11">
        <v>2210.8000000000002</v>
      </c>
      <c r="B39" s="12" t="s">
        <v>12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>
        <v>2210.9</v>
      </c>
      <c r="B40" s="12" t="s">
        <v>13</v>
      </c>
      <c r="C40" s="12"/>
      <c r="D40" s="13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outlineLevel="1" x14ac:dyDescent="0.3">
      <c r="A41" s="14"/>
      <c r="B41" s="15"/>
      <c r="C41" s="16">
        <f>SUM(C42:C47)</f>
        <v>0</v>
      </c>
      <c r="D41" s="17"/>
      <c r="E41" s="18">
        <f>D40-C41</f>
        <v>0</v>
      </c>
    </row>
    <row r="42" spans="1:15" collapsed="1" x14ac:dyDescent="0.3">
      <c r="A42" s="11"/>
      <c r="B42" s="19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x14ac:dyDescent="0.3">
      <c r="A43" s="11"/>
      <c r="B43" s="19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/>
      <c r="B44" s="19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x14ac:dyDescent="0.3">
      <c r="A45" s="11"/>
      <c r="B45" s="19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x14ac:dyDescent="0.3">
      <c r="A46" s="11"/>
      <c r="B46" s="19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x14ac:dyDescent="0.3">
      <c r="A47" s="11"/>
      <c r="B47" s="21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x14ac:dyDescent="0.3">
      <c r="A48" s="11">
        <v>2211.9</v>
      </c>
      <c r="B48" s="12" t="s">
        <v>14</v>
      </c>
      <c r="C48" s="12"/>
      <c r="D48" s="13">
        <v>2810</v>
      </c>
      <c r="E48" s="8"/>
      <c r="F48" s="8"/>
      <c r="G48" s="8"/>
      <c r="I48" s="8"/>
      <c r="J48" s="8"/>
      <c r="K48" s="8"/>
      <c r="M48" s="8"/>
      <c r="N48" s="8"/>
      <c r="O48" s="8"/>
    </row>
    <row r="49" spans="1:15" hidden="1" outlineLevel="1" x14ac:dyDescent="0.3">
      <c r="A49" s="14"/>
      <c r="B49" s="15"/>
      <c r="C49" s="16">
        <f>SUM(C50:C62)</f>
        <v>2810</v>
      </c>
      <c r="D49" s="17"/>
      <c r="E49" s="18">
        <f>D48-C49</f>
        <v>0</v>
      </c>
    </row>
    <row r="50" spans="1:15" collapsed="1" x14ac:dyDescent="0.3">
      <c r="A50" s="11"/>
      <c r="B50" s="20" t="s">
        <v>15</v>
      </c>
      <c r="C50" s="17">
        <v>2000</v>
      </c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x14ac:dyDescent="0.3">
      <c r="A51" s="11"/>
      <c r="B51" s="20" t="s">
        <v>16</v>
      </c>
      <c r="C51" s="17">
        <v>500</v>
      </c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/>
      <c r="B52" s="20" t="s">
        <v>17</v>
      </c>
      <c r="C52" s="17">
        <v>310</v>
      </c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/>
      <c r="B53" s="19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19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19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x14ac:dyDescent="0.3">
      <c r="A57" s="11"/>
      <c r="B57" s="19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19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x14ac:dyDescent="0.3">
      <c r="A60" s="11"/>
      <c r="B60" s="19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x14ac:dyDescent="0.3">
      <c r="A61" s="11"/>
      <c r="B61" s="19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x14ac:dyDescent="0.3">
      <c r="A62" s="8"/>
      <c r="B62" s="22"/>
      <c r="D62" s="4" t="b">
        <f>D4=D5</f>
        <v>1</v>
      </c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8"/>
      <c r="B63" s="22"/>
      <c r="E63" s="8"/>
      <c r="F63" s="8"/>
      <c r="G63" s="8"/>
      <c r="I63" s="8"/>
      <c r="J63" s="8"/>
      <c r="K63" s="8"/>
      <c r="M63" s="8"/>
      <c r="N63" s="8"/>
      <c r="O63" s="8"/>
    </row>
    <row r="64" spans="1:15" x14ac:dyDescent="0.3">
      <c r="A64" s="8"/>
      <c r="B64" s="8"/>
      <c r="E64" s="8"/>
      <c r="F64" s="8"/>
      <c r="G64" s="8"/>
      <c r="I64" s="8"/>
      <c r="J64" s="8"/>
      <c r="K64" s="8"/>
      <c r="M64" s="8"/>
      <c r="N64" s="8"/>
      <c r="O64" s="8"/>
    </row>
    <row r="65" spans="1:15" ht="14.25" customHeight="1" x14ac:dyDescent="0.3"/>
    <row r="66" spans="1:15" ht="39.75" customHeight="1" x14ac:dyDescent="0.3">
      <c r="A66" s="5">
        <v>2240</v>
      </c>
      <c r="B66" s="6" t="s">
        <v>18</v>
      </c>
      <c r="C66" s="6"/>
      <c r="D66" s="7">
        <f>ІРЦ!H13</f>
        <v>711.21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idden="1" outlineLevel="1" x14ac:dyDescent="0.3">
      <c r="A67" s="23">
        <v>2240</v>
      </c>
      <c r="B67" s="23"/>
      <c r="C67" s="10"/>
      <c r="D67" s="10">
        <f>SUM(D68:D99)</f>
        <v>711.21</v>
      </c>
      <c r="E67" s="8" t="b">
        <f>D66=D67</f>
        <v>1</v>
      </c>
    </row>
    <row r="68" spans="1:15" collapsed="1" x14ac:dyDescent="0.3">
      <c r="A68" s="14">
        <v>2240.1</v>
      </c>
      <c r="B68" s="12" t="s">
        <v>19</v>
      </c>
      <c r="C68" s="12"/>
      <c r="D68" s="13"/>
    </row>
    <row r="69" spans="1:15" x14ac:dyDescent="0.3">
      <c r="A69" s="14">
        <v>2240.1999999999998</v>
      </c>
      <c r="B69" s="24" t="s">
        <v>20</v>
      </c>
      <c r="C69" s="25"/>
      <c r="D69" s="13"/>
    </row>
    <row r="70" spans="1:15" x14ac:dyDescent="0.3">
      <c r="A70" s="14">
        <v>2240.3000000000002</v>
      </c>
      <c r="B70" s="24" t="s">
        <v>21</v>
      </c>
      <c r="C70" s="25"/>
      <c r="D70" s="13">
        <v>21.21</v>
      </c>
    </row>
    <row r="71" spans="1:15" hidden="1" outlineLevel="1" x14ac:dyDescent="0.3">
      <c r="A71" s="14"/>
      <c r="B71" s="15"/>
      <c r="C71" s="16">
        <f>SUM(C72:C76)</f>
        <v>21.21</v>
      </c>
      <c r="D71" s="17"/>
      <c r="E71" s="18">
        <f>D70-C71</f>
        <v>0</v>
      </c>
    </row>
    <row r="72" spans="1:15" collapsed="1" x14ac:dyDescent="0.3">
      <c r="A72" s="14"/>
      <c r="B72" s="19" t="s">
        <v>22</v>
      </c>
      <c r="C72" s="17">
        <v>21.21</v>
      </c>
      <c r="D72" s="17"/>
    </row>
    <row r="73" spans="1:15" x14ac:dyDescent="0.3">
      <c r="A73" s="14"/>
      <c r="B73" s="19"/>
      <c r="C73" s="17"/>
      <c r="D73" s="17"/>
    </row>
    <row r="74" spans="1:15" x14ac:dyDescent="0.3">
      <c r="A74" s="14"/>
      <c r="B74" s="19"/>
      <c r="C74" s="17"/>
      <c r="D74" s="17"/>
    </row>
    <row r="75" spans="1:15" x14ac:dyDescent="0.3">
      <c r="A75" s="14"/>
      <c r="B75" s="19"/>
      <c r="C75" s="17"/>
      <c r="D75" s="17"/>
    </row>
    <row r="76" spans="1:15" x14ac:dyDescent="0.3">
      <c r="A76" s="14"/>
      <c r="B76" s="14"/>
      <c r="C76" s="17"/>
      <c r="D76" s="17"/>
    </row>
    <row r="77" spans="1:15" x14ac:dyDescent="0.3">
      <c r="A77" s="14">
        <v>2240.4</v>
      </c>
      <c r="B77" s="24" t="s">
        <v>23</v>
      </c>
      <c r="C77" s="25"/>
      <c r="D77" s="13"/>
    </row>
    <row r="78" spans="1:15" x14ac:dyDescent="0.3">
      <c r="A78" s="14">
        <v>2240.5</v>
      </c>
      <c r="B78" s="24" t="s">
        <v>24</v>
      </c>
      <c r="C78" s="25"/>
      <c r="D78" s="13"/>
    </row>
    <row r="79" spans="1:15" hidden="1" outlineLevel="1" x14ac:dyDescent="0.3">
      <c r="A79" s="14"/>
      <c r="B79" s="15"/>
      <c r="C79" s="16">
        <f>SUM(C80:C87)</f>
        <v>0</v>
      </c>
      <c r="D79" s="17"/>
      <c r="E79" s="18">
        <f>D78-C79</f>
        <v>0</v>
      </c>
    </row>
    <row r="80" spans="1:15" ht="17.25" customHeight="1" collapsed="1" x14ac:dyDescent="0.3">
      <c r="A80" s="14"/>
      <c r="B80" s="20"/>
      <c r="C80" s="17"/>
      <c r="D80" s="17"/>
    </row>
    <row r="81" spans="1:4" ht="17.25" customHeight="1" x14ac:dyDescent="0.3">
      <c r="A81" s="14"/>
      <c r="B81" s="20"/>
      <c r="C81" s="17"/>
      <c r="D81" s="17"/>
    </row>
    <row r="82" spans="1:4" x14ac:dyDescent="0.3">
      <c r="A82" s="14"/>
      <c r="B82" s="19"/>
      <c r="C82" s="17"/>
      <c r="D82" s="17"/>
    </row>
    <row r="83" spans="1:4" x14ac:dyDescent="0.3">
      <c r="A83" s="14"/>
      <c r="B83" s="19"/>
      <c r="C83" s="17"/>
      <c r="D83" s="17"/>
    </row>
    <row r="84" spans="1:4" x14ac:dyDescent="0.3">
      <c r="A84" s="14"/>
      <c r="B84" s="20"/>
      <c r="C84" s="17"/>
      <c r="D84" s="17"/>
    </row>
    <row r="85" spans="1:4" x14ac:dyDescent="0.3">
      <c r="A85" s="14"/>
      <c r="B85" s="19"/>
      <c r="C85" s="17"/>
      <c r="D85" s="17"/>
    </row>
    <row r="86" spans="1:4" x14ac:dyDescent="0.3">
      <c r="A86" s="14"/>
      <c r="B86" s="19"/>
      <c r="C86" s="17"/>
      <c r="D86" s="17"/>
    </row>
    <row r="87" spans="1:4" x14ac:dyDescent="0.3">
      <c r="A87" s="14"/>
      <c r="B87" s="19"/>
      <c r="C87" s="17"/>
      <c r="D87" s="17"/>
    </row>
    <row r="88" spans="1:4" x14ac:dyDescent="0.3">
      <c r="A88" s="14">
        <v>2240.6</v>
      </c>
      <c r="B88" s="24" t="s">
        <v>25</v>
      </c>
      <c r="C88" s="25"/>
      <c r="D88" s="13"/>
    </row>
    <row r="89" spans="1:4" x14ac:dyDescent="0.3">
      <c r="A89" s="14">
        <v>2240.6999999999998</v>
      </c>
      <c r="B89" s="24" t="s">
        <v>26</v>
      </c>
      <c r="C89" s="25"/>
      <c r="D89" s="13"/>
    </row>
    <row r="90" spans="1:4" x14ac:dyDescent="0.3">
      <c r="A90" s="14">
        <v>2240.8000000000002</v>
      </c>
      <c r="B90" s="24" t="s">
        <v>27</v>
      </c>
      <c r="C90" s="25"/>
      <c r="D90" s="13"/>
    </row>
    <row r="91" spans="1:4" x14ac:dyDescent="0.3">
      <c r="A91" s="14">
        <v>2240.9</v>
      </c>
      <c r="B91" s="24" t="s">
        <v>28</v>
      </c>
      <c r="C91" s="25"/>
      <c r="D91" s="13"/>
    </row>
    <row r="92" spans="1:4" x14ac:dyDescent="0.3">
      <c r="A92" s="14">
        <v>2241.1</v>
      </c>
      <c r="B92" s="24" t="s">
        <v>29</v>
      </c>
      <c r="C92" s="25"/>
      <c r="D92" s="13"/>
    </row>
    <row r="93" spans="1:4" x14ac:dyDescent="0.3">
      <c r="A93" s="14">
        <v>2241.1999999999998</v>
      </c>
      <c r="B93" s="24" t="s">
        <v>30</v>
      </c>
      <c r="C93" s="25"/>
      <c r="D93" s="13"/>
    </row>
    <row r="94" spans="1:4" x14ac:dyDescent="0.3">
      <c r="A94" s="14">
        <v>2241.3000000000002</v>
      </c>
      <c r="B94" s="24" t="s">
        <v>31</v>
      </c>
      <c r="C94" s="25"/>
      <c r="D94" s="13">
        <v>540</v>
      </c>
    </row>
    <row r="95" spans="1:4" x14ac:dyDescent="0.3">
      <c r="A95" s="14">
        <v>2241.4</v>
      </c>
      <c r="B95" s="24" t="s">
        <v>32</v>
      </c>
      <c r="C95" s="25"/>
      <c r="D95" s="13"/>
    </row>
    <row r="96" spans="1:4" x14ac:dyDescent="0.3">
      <c r="A96" s="14">
        <v>2241.5</v>
      </c>
      <c r="B96" s="24" t="s">
        <v>33</v>
      </c>
      <c r="C96" s="25"/>
      <c r="D96" s="13"/>
    </row>
    <row r="97" spans="1:5" ht="38.25" customHeight="1" x14ac:dyDescent="0.3">
      <c r="A97" s="14">
        <v>2241.6</v>
      </c>
      <c r="B97" s="26" t="s">
        <v>34</v>
      </c>
      <c r="C97" s="25"/>
      <c r="D97" s="13"/>
    </row>
    <row r="98" spans="1:5" x14ac:dyDescent="0.3">
      <c r="A98" s="14">
        <v>2241.6999999999998</v>
      </c>
      <c r="B98" s="24" t="s">
        <v>35</v>
      </c>
      <c r="C98" s="25"/>
      <c r="D98" s="13"/>
    </row>
    <row r="99" spans="1:5" x14ac:dyDescent="0.3">
      <c r="A99" s="14">
        <v>2241.9</v>
      </c>
      <c r="B99" s="24" t="s">
        <v>36</v>
      </c>
      <c r="C99" s="25"/>
      <c r="D99" s="13">
        <v>150</v>
      </c>
    </row>
    <row r="100" spans="1:5" hidden="1" outlineLevel="1" x14ac:dyDescent="0.3">
      <c r="A100" s="14"/>
      <c r="B100" s="15"/>
      <c r="C100" s="16">
        <f>SUM(C101:C108)</f>
        <v>150</v>
      </c>
      <c r="D100" s="27"/>
      <c r="E100" s="18">
        <f>D99-C100</f>
        <v>0</v>
      </c>
    </row>
    <row r="101" spans="1:5" collapsed="1" x14ac:dyDescent="0.3">
      <c r="A101" s="14"/>
      <c r="B101" s="28" t="s">
        <v>37</v>
      </c>
      <c r="C101" s="17">
        <v>150</v>
      </c>
      <c r="D101" s="17"/>
    </row>
    <row r="102" spans="1:5" x14ac:dyDescent="0.3">
      <c r="A102" s="14"/>
      <c r="B102" s="28"/>
      <c r="C102" s="17"/>
      <c r="D102" s="17"/>
    </row>
    <row r="103" spans="1:5" x14ac:dyDescent="0.3">
      <c r="A103" s="14"/>
      <c r="B103" s="28"/>
      <c r="C103" s="17"/>
      <c r="D103" s="17"/>
    </row>
    <row r="104" spans="1:5" x14ac:dyDescent="0.3">
      <c r="A104" s="14"/>
      <c r="B104" s="28"/>
      <c r="C104" s="17"/>
      <c r="D104" s="17"/>
    </row>
    <row r="105" spans="1:5" x14ac:dyDescent="0.3">
      <c r="A105" s="14"/>
      <c r="B105" s="20"/>
      <c r="C105" s="17"/>
      <c r="D105" s="17"/>
    </row>
    <row r="106" spans="1:5" x14ac:dyDescent="0.3">
      <c r="A106" s="14"/>
      <c r="B106" s="20"/>
      <c r="C106" s="17"/>
      <c r="D106" s="17"/>
    </row>
    <row r="107" spans="1:5" x14ac:dyDescent="0.3">
      <c r="A107" s="14"/>
      <c r="B107" s="20"/>
      <c r="C107" s="17"/>
      <c r="D107" s="17"/>
    </row>
    <row r="108" spans="1:5" x14ac:dyDescent="0.3">
      <c r="A108" s="14"/>
      <c r="B108" s="20"/>
      <c r="C108" s="17"/>
      <c r="D108" s="17"/>
    </row>
    <row r="109" spans="1:5" x14ac:dyDescent="0.3">
      <c r="B109" s="29"/>
      <c r="D109" s="4" t="b">
        <f>D66=D67</f>
        <v>1</v>
      </c>
    </row>
    <row r="110" spans="1:5" x14ac:dyDescent="0.3">
      <c r="B110" s="29"/>
    </row>
  </sheetData>
  <sheetProtection sheet="1" objects="1" scenarios="1"/>
  <mergeCells count="31">
    <mergeCell ref="B99:C99"/>
    <mergeCell ref="B93:C93"/>
    <mergeCell ref="B94:C94"/>
    <mergeCell ref="B95:C95"/>
    <mergeCell ref="B96:C96"/>
    <mergeCell ref="B97:C97"/>
    <mergeCell ref="B98:C98"/>
    <mergeCell ref="B78:C78"/>
    <mergeCell ref="B88:C88"/>
    <mergeCell ref="B89:C89"/>
    <mergeCell ref="B90:C90"/>
    <mergeCell ref="B91:C91"/>
    <mergeCell ref="B92:C92"/>
    <mergeCell ref="B48:C48"/>
    <mergeCell ref="B66:C66"/>
    <mergeCell ref="B68:C68"/>
    <mergeCell ref="B69:C69"/>
    <mergeCell ref="B70:C70"/>
    <mergeCell ref="B77:C77"/>
    <mergeCell ref="B16:C16"/>
    <mergeCell ref="B17:C17"/>
    <mergeCell ref="B30:C30"/>
    <mergeCell ref="B31:C31"/>
    <mergeCell ref="B39:C39"/>
    <mergeCell ref="B40:C40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ІРЦ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2021-07-25T05:25:38Z</dcterms:created>
  <dcterms:modified xsi:type="dcterms:W3CDTF">2021-07-25T05:25:40Z</dcterms:modified>
</cp:coreProperties>
</file>