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E70BBB37-CABC-4261-9FF0-3E84426B7526}" xr6:coauthVersionLast="36" xr6:coauthVersionMax="36" xr10:uidLastSave="{00000000-0000-0000-0000-000000000000}"/>
  <bookViews>
    <workbookView xWindow="0" yWindow="0" windowWidth="28800" windowHeight="12225" xr2:uid="{FCE8071C-A2B2-44E0-9B4E-D28461811E9F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E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/>
  <c r="G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BF9" i="3"/>
  <c r="BF27" i="3" s="1"/>
  <c r="BC9" i="3"/>
  <c r="AZ9" i="3"/>
  <c r="AW9" i="3"/>
  <c r="AT9" i="3"/>
  <c r="AT27" i="3" s="1"/>
  <c r="AQ9" i="3"/>
  <c r="AQ27" i="3" s="1"/>
  <c r="AN9" i="3"/>
  <c r="AK9" i="3"/>
  <c r="AH9" i="3"/>
  <c r="AH27" i="3" s="1"/>
  <c r="AE9" i="3"/>
  <c r="AB9" i="3"/>
  <c r="Y9" i="3"/>
  <c r="V9" i="3"/>
  <c r="V27" i="3" s="1"/>
  <c r="S9" i="3"/>
  <c r="P9" i="3"/>
  <c r="M9" i="3"/>
  <c r="J9" i="3"/>
  <c r="I9" i="3"/>
  <c r="F9" i="3" s="1"/>
  <c r="H9" i="3"/>
  <c r="E9" i="3" s="1"/>
  <c r="C105" i="2"/>
  <c r="C103" i="2"/>
  <c r="C102" i="2"/>
  <c r="E102" i="2" s="1"/>
  <c r="D96" i="2"/>
  <c r="C83" i="2"/>
  <c r="C82" i="2"/>
  <c r="C80" i="2" s="1"/>
  <c r="E80" i="2" s="1"/>
  <c r="D79" i="2"/>
  <c r="C70" i="2"/>
  <c r="E70" i="2" s="1"/>
  <c r="D65" i="2"/>
  <c r="D113" i="2" s="1"/>
  <c r="C48" i="2"/>
  <c r="E48" i="2" s="1"/>
  <c r="C42" i="2"/>
  <c r="E42" i="2" s="1"/>
  <c r="C35" i="2"/>
  <c r="E35" i="2" s="1"/>
  <c r="C23" i="2"/>
  <c r="C22" i="2" s="1"/>
  <c r="E22" i="2" s="1"/>
  <c r="C9" i="2"/>
  <c r="C8" i="2"/>
  <c r="E8" i="2" s="1"/>
  <c r="D6" i="2"/>
  <c r="D4" i="2"/>
  <c r="D61" i="2" s="1"/>
  <c r="E66" i="2" l="1"/>
  <c r="E5" i="2"/>
  <c r="J16" i="3"/>
  <c r="J13" i="3"/>
  <c r="J25" i="3"/>
  <c r="J17" i="3"/>
  <c r="M27" i="3"/>
  <c r="Y27" i="3"/>
  <c r="E12" i="3"/>
  <c r="G12" i="3" s="1"/>
  <c r="E13" i="3"/>
  <c r="E20" i="3"/>
  <c r="G20" i="3" s="1"/>
  <c r="G24" i="3"/>
  <c r="AE27" i="3"/>
  <c r="J15" i="3"/>
  <c r="J24" i="3"/>
  <c r="J11" i="3"/>
  <c r="J19" i="3"/>
  <c r="J23" i="3"/>
  <c r="J14" i="3"/>
  <c r="E14" i="3"/>
  <c r="G14" i="3" s="1"/>
  <c r="I27" i="3"/>
  <c r="G9" i="3"/>
  <c r="F21" i="3"/>
  <c r="J21" i="3"/>
  <c r="G25" i="3"/>
  <c r="AK27" i="3"/>
  <c r="AW27" i="3"/>
  <c r="J10" i="3"/>
  <c r="E10" i="3"/>
  <c r="G10" i="3" s="1"/>
  <c r="G21" i="3"/>
  <c r="J26" i="3"/>
  <c r="E26" i="3"/>
  <c r="G26" i="3" s="1"/>
  <c r="G17" i="3"/>
  <c r="J22" i="3"/>
  <c r="E22" i="3"/>
  <c r="G22" i="3" s="1"/>
  <c r="S27" i="3"/>
  <c r="BC27" i="3"/>
  <c r="G13" i="3"/>
  <c r="J18" i="3"/>
  <c r="E18" i="3"/>
  <c r="G18" i="3" s="1"/>
  <c r="H27" i="3"/>
  <c r="P27" i="3"/>
  <c r="AB27" i="3"/>
  <c r="AN27" i="3"/>
  <c r="AZ27" i="3"/>
  <c r="F11" i="3"/>
  <c r="G11" i="3" s="1"/>
  <c r="F15" i="3"/>
  <c r="G15" i="3" s="1"/>
  <c r="F19" i="3"/>
  <c r="G19" i="3" s="1"/>
  <c r="F23" i="3"/>
  <c r="G23" i="3" s="1"/>
  <c r="J27" i="3" l="1"/>
  <c r="G27" i="3"/>
  <c r="E27" i="3"/>
  <c r="F27" i="3"/>
</calcChain>
</file>

<file path=xl/sharedStrings.xml><?xml version="1.0" encoding="utf-8"?>
<sst xmlns="http://schemas.openxmlformats.org/spreadsheetml/2006/main" count="154" uniqueCount="99">
  <si>
    <t>Касові видаткис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</si>
  <si>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</si>
  <si>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</si>
  <si>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</si>
  <si>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</si>
  <si>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</si>
  <si>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</si>
  <si>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</si>
  <si>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</si>
  <si>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>будівельні матеріали / 10,11.2022</t>
  </si>
  <si>
    <t>господарчі товари бетон / 11.2022</t>
  </si>
  <si>
    <t>господарчі товари / 11.2022</t>
  </si>
  <si>
    <t>фарби емаль / 11.2022</t>
  </si>
  <si>
    <t>сантехніка / 11.2022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</si>
  <si>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</si>
  <si>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</si>
  <si>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</si>
  <si>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</si>
  <si>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</si>
  <si>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/ 04.2022</t>
  </si>
  <si>
    <t>рамочки на грамоти / 10.2022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</si>
  <si>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</si>
  <si>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</si>
  <si>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</si>
  <si>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</si>
  <si>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</si>
  <si>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</si>
  <si>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</si>
  <si>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</si>
  <si>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електрощитків  / 02. 2022</t>
  </si>
  <si>
    <t>поточний ремонт укриття  / 09,11. 2022</t>
  </si>
  <si>
    <t>поточний ремонт ел. мережі укриття / 09,11. 2022</t>
  </si>
  <si>
    <t>поточний ремонт мережі газопостачання   / 09. 2022</t>
  </si>
  <si>
    <t>поточ.рем. Водопровідної мережі укриття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</si>
  <si>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</si>
  <si>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</si>
  <si>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</si>
  <si>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</si>
  <si>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</si>
  <si>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</si>
  <si>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</si>
  <si>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</si>
  <si>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</si>
  <si>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</si>
  <si>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</si>
  <si>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</si>
  <si>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02,03,04,05/,06,07,08,09,10,11,12. 2022</t>
  </si>
  <si>
    <t>оновлення прогр. комплексу "КУРС" / 03. 2022</t>
  </si>
  <si>
    <t>тех. обсл. газорозпод. системи / 04,10.2022</t>
  </si>
  <si>
    <t>дослідження змивів та проб питної води / 09,11.2022</t>
  </si>
  <si>
    <t>тех. обстеж. пожежн. ємності / 11.2022</t>
  </si>
  <si>
    <t>технагляд укриття / 11.2022</t>
  </si>
  <si>
    <t>монтаж системи охоронної сигналізації / 11.2022</t>
  </si>
  <si>
    <t>обслуговування системи оповіщення / 12.2022</t>
  </si>
  <si>
    <t>заправка картріджів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</si>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</sst>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807BF36-FD1C-45D4-96BD-C34B9F4EA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7B4F-B92E-4C13-A26A-077E40243ADF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8" customWidth="1"/>
    <col min="2" max="2" width="10.140625" style="139" customWidth="1"/>
    <col min="3" max="3" width="16" style="137" customWidth="1"/>
    <col min="4" max="4" width="22.85546875" style="91" customWidth="1"/>
    <col min="5" max="5" width="24.7109375" style="91" customWidth="1"/>
    <col min="6" max="6" width="23.7109375" style="137" customWidth="1"/>
    <col min="7" max="7" width="22.28515625" style="137" customWidth="1"/>
    <col min="8" max="8" width="25.28515625" style="137" customWidth="1"/>
    <col min="9" max="9" width="23" style="137" customWidth="1"/>
    <col min="10" max="10" width="21.5703125" style="137" customWidth="1"/>
    <col min="11" max="11" width="21.5703125" style="91" customWidth="1"/>
    <col min="12" max="13" width="21.140625" style="137" customWidth="1"/>
    <col min="14" max="14" width="21.5703125" style="91" customWidth="1"/>
    <col min="15" max="16" width="21.140625" style="137" customWidth="1"/>
    <col min="17" max="17" width="21.5703125" style="91" customWidth="1"/>
    <col min="18" max="19" width="21.140625" style="137" customWidth="1"/>
    <col min="20" max="20" width="21.5703125" style="91" hidden="1" customWidth="1"/>
    <col min="21" max="22" width="21.140625" style="137" hidden="1" customWidth="1"/>
    <col min="23" max="23" width="21.5703125" style="91" hidden="1" customWidth="1"/>
    <col min="24" max="25" width="21.140625" style="137" hidden="1" customWidth="1"/>
    <col min="26" max="26" width="21.5703125" style="91" hidden="1" customWidth="1"/>
    <col min="27" max="28" width="21.140625" style="137" hidden="1" customWidth="1"/>
    <col min="29" max="29" width="21.5703125" style="91" hidden="1" customWidth="1"/>
    <col min="30" max="31" width="21.140625" style="137" hidden="1" customWidth="1"/>
    <col min="32" max="32" width="18.140625" style="91" hidden="1" customWidth="1"/>
    <col min="33" max="34" width="17.85546875" style="137" hidden="1" customWidth="1"/>
    <col min="35" max="35" width="20.5703125" style="137" customWidth="1"/>
    <col min="36" max="37" width="22.7109375" style="137" customWidth="1"/>
    <col min="38" max="38" width="21.140625" style="91" hidden="1" customWidth="1"/>
    <col min="39" max="40" width="20.85546875" style="137" hidden="1" customWidth="1"/>
    <col min="41" max="41" width="21.5703125" style="91" hidden="1" customWidth="1"/>
    <col min="42" max="43" width="21.140625" style="137" hidden="1" customWidth="1"/>
    <col min="44" max="44" width="21.5703125" style="91" hidden="1" customWidth="1"/>
    <col min="45" max="46" width="21.140625" style="137" hidden="1" customWidth="1"/>
    <col min="47" max="47" width="21.5703125" style="91" hidden="1" customWidth="1"/>
    <col min="48" max="49" width="21.140625" style="137" hidden="1" customWidth="1"/>
    <col min="50" max="50" width="21.5703125" style="91" hidden="1" customWidth="1"/>
    <col min="51" max="52" width="21.140625" style="137" hidden="1" customWidth="1"/>
    <col min="53" max="53" width="22" style="91" hidden="1" customWidth="1"/>
    <col min="54" max="54" width="20" style="137" hidden="1" customWidth="1"/>
    <col min="55" max="55" width="18.28515625" style="137" hidden="1" customWidth="1"/>
    <col min="56" max="56" width="22" style="91" hidden="1" customWidth="1"/>
    <col min="57" max="57" width="20" style="137" hidden="1" customWidth="1"/>
    <col min="58" max="58" width="18.28515625" style="137" hidden="1" customWidth="1"/>
    <col min="59" max="60" width="18.140625" style="137" customWidth="1"/>
    <col min="61" max="61" width="14.28515625" style="91" customWidth="1"/>
    <col min="62" max="64" width="18.140625" style="137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56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57</v>
      </c>
      <c r="B6" s="42" t="s">
        <v>58</v>
      </c>
      <c r="C6" s="43" t="s">
        <v>59</v>
      </c>
      <c r="D6" s="44"/>
      <c r="E6" s="45" t="s">
        <v>60</v>
      </c>
      <c r="F6" s="46"/>
      <c r="G6" s="47"/>
      <c r="H6" s="45" t="s">
        <v>61</v>
      </c>
      <c r="I6" s="46"/>
      <c r="J6" s="47"/>
      <c r="K6" s="48" t="s">
        <v>62</v>
      </c>
      <c r="L6" s="49"/>
      <c r="M6" s="50"/>
      <c r="N6" s="48" t="s">
        <v>63</v>
      </c>
      <c r="O6" s="49"/>
      <c r="P6" s="50"/>
      <c r="Q6" s="48" t="s">
        <v>64</v>
      </c>
      <c r="R6" s="49"/>
      <c r="S6" s="50"/>
      <c r="T6" s="48" t="s">
        <v>65</v>
      </c>
      <c r="U6" s="49"/>
      <c r="V6" s="50"/>
      <c r="W6" s="48" t="s">
        <v>66</v>
      </c>
      <c r="X6" s="49"/>
      <c r="Y6" s="50"/>
      <c r="Z6" s="48" t="s">
        <v>67</v>
      </c>
      <c r="AA6" s="49"/>
      <c r="AB6" s="50"/>
      <c r="AC6" s="48" t="s">
        <v>68</v>
      </c>
      <c r="AD6" s="49"/>
      <c r="AE6" s="50"/>
      <c r="AF6" s="48" t="s">
        <v>69</v>
      </c>
      <c r="AG6" s="49"/>
      <c r="AH6" s="50"/>
      <c r="AI6" s="49" t="s">
        <v>70</v>
      </c>
      <c r="AJ6" s="49"/>
      <c r="AK6" s="50"/>
      <c r="AL6" s="48" t="s">
        <v>71</v>
      </c>
      <c r="AM6" s="49"/>
      <c r="AN6" s="50"/>
      <c r="AO6" s="48" t="s">
        <v>72</v>
      </c>
      <c r="AP6" s="49"/>
      <c r="AQ6" s="50"/>
      <c r="AR6" s="48" t="s">
        <v>73</v>
      </c>
      <c r="AS6" s="49"/>
      <c r="AT6" s="50"/>
      <c r="AU6" s="48" t="s">
        <v>74</v>
      </c>
      <c r="AV6" s="49"/>
      <c r="AW6" s="50"/>
      <c r="AX6" s="48" t="s">
        <v>75</v>
      </c>
      <c r="AY6" s="49"/>
      <c r="AZ6" s="50"/>
      <c r="BA6" s="51" t="s">
        <v>76</v>
      </c>
      <c r="BB6" s="52"/>
      <c r="BC6" s="53"/>
      <c r="BD6" s="51" t="s">
        <v>77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78</v>
      </c>
      <c r="F7" s="59" t="s">
        <v>79</v>
      </c>
      <c r="G7" s="60" t="s">
        <v>80</v>
      </c>
      <c r="H7" s="58" t="s">
        <v>78</v>
      </c>
      <c r="I7" s="59" t="s">
        <v>79</v>
      </c>
      <c r="J7" s="60" t="s">
        <v>80</v>
      </c>
      <c r="K7" s="61" t="s">
        <v>78</v>
      </c>
      <c r="L7" s="62" t="s">
        <v>79</v>
      </c>
      <c r="M7" s="63" t="s">
        <v>80</v>
      </c>
      <c r="N7" s="61" t="s">
        <v>78</v>
      </c>
      <c r="O7" s="62" t="s">
        <v>79</v>
      </c>
      <c r="P7" s="63" t="s">
        <v>80</v>
      </c>
      <c r="Q7" s="61" t="s">
        <v>78</v>
      </c>
      <c r="R7" s="62" t="s">
        <v>79</v>
      </c>
      <c r="S7" s="63" t="s">
        <v>80</v>
      </c>
      <c r="T7" s="61" t="s">
        <v>78</v>
      </c>
      <c r="U7" s="62" t="s">
        <v>79</v>
      </c>
      <c r="V7" s="63" t="s">
        <v>80</v>
      </c>
      <c r="W7" s="61" t="s">
        <v>78</v>
      </c>
      <c r="X7" s="62" t="s">
        <v>79</v>
      </c>
      <c r="Y7" s="63" t="s">
        <v>80</v>
      </c>
      <c r="Z7" s="61" t="s">
        <v>78</v>
      </c>
      <c r="AA7" s="62" t="s">
        <v>79</v>
      </c>
      <c r="AB7" s="63" t="s">
        <v>80</v>
      </c>
      <c r="AC7" s="61" t="s">
        <v>78</v>
      </c>
      <c r="AD7" s="62" t="s">
        <v>79</v>
      </c>
      <c r="AE7" s="63" t="s">
        <v>80</v>
      </c>
      <c r="AF7" s="61" t="s">
        <v>78</v>
      </c>
      <c r="AG7" s="62" t="s">
        <v>79</v>
      </c>
      <c r="AH7" s="63" t="s">
        <v>80</v>
      </c>
      <c r="AI7" s="61" t="s">
        <v>78</v>
      </c>
      <c r="AJ7" s="62" t="s">
        <v>79</v>
      </c>
      <c r="AK7" s="63" t="s">
        <v>80</v>
      </c>
      <c r="AL7" s="61" t="s">
        <v>78</v>
      </c>
      <c r="AM7" s="62" t="s">
        <v>79</v>
      </c>
      <c r="AN7" s="63" t="s">
        <v>80</v>
      </c>
      <c r="AO7" s="61" t="s">
        <v>78</v>
      </c>
      <c r="AP7" s="62" t="s">
        <v>79</v>
      </c>
      <c r="AQ7" s="63" t="s">
        <v>80</v>
      </c>
      <c r="AR7" s="61" t="s">
        <v>78</v>
      </c>
      <c r="AS7" s="62" t="s">
        <v>79</v>
      </c>
      <c r="AT7" s="63" t="s">
        <v>80</v>
      </c>
      <c r="AU7" s="61" t="s">
        <v>78</v>
      </c>
      <c r="AV7" s="62" t="s">
        <v>79</v>
      </c>
      <c r="AW7" s="63" t="s">
        <v>80</v>
      </c>
      <c r="AX7" s="61" t="s">
        <v>78</v>
      </c>
      <c r="AY7" s="62" t="s">
        <v>79</v>
      </c>
      <c r="AZ7" s="63" t="s">
        <v>80</v>
      </c>
      <c r="BA7" s="61" t="s">
        <v>78</v>
      </c>
      <c r="BB7" s="62" t="s">
        <v>79</v>
      </c>
      <c r="BC7" s="63" t="s">
        <v>80</v>
      </c>
      <c r="BD7" s="61" t="s">
        <v>78</v>
      </c>
      <c r="BE7" s="62" t="s">
        <v>79</v>
      </c>
      <c r="BF7" s="63" t="s">
        <v>80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98</v>
      </c>
      <c r="B9" s="130">
        <v>2111</v>
      </c>
      <c r="C9" s="79" t="s">
        <v>81</v>
      </c>
      <c r="D9" s="131"/>
      <c r="E9" s="80">
        <f>H9+AF9+AI9+AL9+AO9+AR9+AU9+AX9+BA9+BD9</f>
        <v>2941244.43</v>
      </c>
      <c r="F9" s="81">
        <f>I9+AG9+AJ9+AM9+AP9+AS9+AV9+AY9+BB9+BE9</f>
        <v>2941211.53</v>
      </c>
      <c r="G9" s="132">
        <f>E9-F9</f>
        <v>32.900000000372529</v>
      </c>
      <c r="H9" s="83">
        <f>K9+N9+Q9+T9+W9+Z9+AC9</f>
        <v>2941244.43</v>
      </c>
      <c r="I9" s="84">
        <f>L9+O9+R9+U9+X9+AA9+AD9</f>
        <v>2941211.53</v>
      </c>
      <c r="J9" s="85">
        <f>H9-I9</f>
        <v>32.900000000372529</v>
      </c>
      <c r="K9" s="86">
        <v>796300</v>
      </c>
      <c r="L9" s="87">
        <v>796267.1</v>
      </c>
      <c r="M9" s="88">
        <f>K9-L9</f>
        <v>32.900000000023283</v>
      </c>
      <c r="N9" s="86">
        <v>2143723.41</v>
      </c>
      <c r="O9" s="87">
        <v>2143723.4099999997</v>
      </c>
      <c r="P9" s="88">
        <f>N9-O9</f>
        <v>0</v>
      </c>
      <c r="Q9" s="86">
        <v>1221.02</v>
      </c>
      <c r="R9" s="87">
        <v>1221.02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0</v>
      </c>
      <c r="AA9" s="87">
        <v>0</v>
      </c>
      <c r="AB9" s="88">
        <f>Z9-AA9</f>
        <v>0</v>
      </c>
      <c r="AC9" s="86">
        <v>0</v>
      </c>
      <c r="AD9" s="87">
        <v>0</v>
      </c>
      <c r="AE9" s="88">
        <f>AC9-AD9</f>
        <v>0</v>
      </c>
      <c r="AF9" s="86">
        <v>0</v>
      </c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82</v>
      </c>
      <c r="D10" s="133"/>
      <c r="E10" s="95">
        <f t="shared" ref="E10:F26" si="0">H10+AF10+AI10+AL10+AO10+AR10+AU10+AX10+BA10+BD10</f>
        <v>633182.72000000009</v>
      </c>
      <c r="F10" s="96">
        <f t="shared" si="0"/>
        <v>633101.15</v>
      </c>
      <c r="G10" s="132">
        <f>E10-F10</f>
        <v>81.570000000065193</v>
      </c>
      <c r="H10" s="97">
        <f t="shared" ref="H10:I26" si="1">K10+N10+Q10+T10+W10+Z10+AC10</f>
        <v>633182.72000000009</v>
      </c>
      <c r="I10" s="98">
        <f t="shared" si="1"/>
        <v>633101.15</v>
      </c>
      <c r="J10" s="85">
        <f>H10-I10</f>
        <v>81.570000000065193</v>
      </c>
      <c r="K10" s="99">
        <v>156500</v>
      </c>
      <c r="L10" s="100">
        <v>156418.43</v>
      </c>
      <c r="M10" s="88">
        <f>K10-L10</f>
        <v>81.570000000006985</v>
      </c>
      <c r="N10" s="99">
        <v>476415.54</v>
      </c>
      <c r="O10" s="100">
        <v>476415.54000000004</v>
      </c>
      <c r="P10" s="88">
        <f>N10-O10</f>
        <v>0</v>
      </c>
      <c r="Q10" s="99">
        <v>267.18</v>
      </c>
      <c r="R10" s="100">
        <v>267.18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0</v>
      </c>
      <c r="AA10" s="100">
        <v>0</v>
      </c>
      <c r="AB10" s="88">
        <f>Z10-AA10</f>
        <v>0</v>
      </c>
      <c r="AC10" s="99">
        <v>0</v>
      </c>
      <c r="AD10" s="100">
        <v>0</v>
      </c>
      <c r="AE10" s="88">
        <f>AC10-AD10</f>
        <v>0</v>
      </c>
      <c r="AF10" s="99">
        <v>0</v>
      </c>
      <c r="AG10" s="100">
        <v>0</v>
      </c>
      <c r="AH10" s="88">
        <f>AF10-AG10</f>
        <v>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68879.820000000007</v>
      </c>
      <c r="F11" s="96">
        <f t="shared" si="0"/>
        <v>68876.52</v>
      </c>
      <c r="G11" s="132">
        <f t="shared" ref="G11:G26" si="2">E11-F11</f>
        <v>3.3000000000029104</v>
      </c>
      <c r="H11" s="97">
        <f t="shared" si="1"/>
        <v>37359.82</v>
      </c>
      <c r="I11" s="98">
        <f t="shared" si="1"/>
        <v>37359.82</v>
      </c>
      <c r="J11" s="85">
        <f t="shared" ref="J11:J26" si="3">H11-I11</f>
        <v>0</v>
      </c>
      <c r="K11" s="99">
        <v>37359.82</v>
      </c>
      <c r="L11" s="100">
        <v>37359.82</v>
      </c>
      <c r="M11" s="88">
        <f t="shared" ref="M11:M26" si="4">K11-L11</f>
        <v>0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>
        <v>0</v>
      </c>
      <c r="AA11" s="100">
        <v>0</v>
      </c>
      <c r="AB11" s="88">
        <f t="shared" ref="AB11:AB26" si="9">Z11-AA11</f>
        <v>0</v>
      </c>
      <c r="AC11" s="99">
        <v>0</v>
      </c>
      <c r="AD11" s="100">
        <v>0</v>
      </c>
      <c r="AE11" s="88">
        <f t="shared" ref="AE11:AE26" si="10">AC11-AD11</f>
        <v>0</v>
      </c>
      <c r="AF11" s="99"/>
      <c r="AG11" s="100">
        <v>0</v>
      </c>
      <c r="AH11" s="88">
        <f t="shared" ref="AH11:AH26" si="11">AF11-AG11</f>
        <v>0</v>
      </c>
      <c r="AI11" s="99">
        <v>31520</v>
      </c>
      <c r="AJ11" s="100">
        <v>31516.7</v>
      </c>
      <c r="AK11" s="88">
        <f t="shared" ref="AK11:AK26" si="12">AI11-AJ11</f>
        <v>3.2999999999992724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83</v>
      </c>
      <c r="D12" s="104"/>
      <c r="E12" s="95">
        <f t="shared" si="0"/>
        <v>0</v>
      </c>
      <c r="F12" s="96">
        <f t="shared" si="0"/>
        <v>0</v>
      </c>
      <c r="G12" s="82">
        <f t="shared" si="2"/>
        <v>0</v>
      </c>
      <c r="H12" s="97">
        <f t="shared" si="1"/>
        <v>0</v>
      </c>
      <c r="I12" s="98">
        <f t="shared" si="1"/>
        <v>0</v>
      </c>
      <c r="J12" s="85">
        <f t="shared" si="3"/>
        <v>0</v>
      </c>
      <c r="K12" s="99"/>
      <c r="L12" s="105">
        <v>0</v>
      </c>
      <c r="M12" s="88">
        <f t="shared" si="4"/>
        <v>0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84</v>
      </c>
      <c r="D13" s="133"/>
      <c r="E13" s="95">
        <f t="shared" si="0"/>
        <v>29204</v>
      </c>
      <c r="F13" s="96">
        <f t="shared" si="0"/>
        <v>29204</v>
      </c>
      <c r="G13" s="132">
        <f t="shared" si="2"/>
        <v>0</v>
      </c>
      <c r="H13" s="97">
        <f t="shared" si="1"/>
        <v>29204</v>
      </c>
      <c r="I13" s="98">
        <f t="shared" si="1"/>
        <v>29204</v>
      </c>
      <c r="J13" s="85">
        <f t="shared" si="3"/>
        <v>0</v>
      </c>
      <c r="K13" s="99">
        <v>29204</v>
      </c>
      <c r="L13" s="100">
        <v>29204</v>
      </c>
      <c r="M13" s="88">
        <f t="shared" si="4"/>
        <v>0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/>
      <c r="AG13" s="100">
        <v>0</v>
      </c>
      <c r="AH13" s="88">
        <f t="shared" si="11"/>
        <v>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22</v>
      </c>
      <c r="D14" s="133"/>
      <c r="E14" s="95">
        <f t="shared" si="0"/>
        <v>574465.87</v>
      </c>
      <c r="F14" s="96">
        <f t="shared" si="0"/>
        <v>574164.66999999993</v>
      </c>
      <c r="G14" s="132">
        <f t="shared" si="2"/>
        <v>301.20000000006985</v>
      </c>
      <c r="H14" s="97">
        <f t="shared" si="1"/>
        <v>574465.87</v>
      </c>
      <c r="I14" s="98">
        <f t="shared" si="1"/>
        <v>574164.66999999993</v>
      </c>
      <c r="J14" s="85">
        <f t="shared" si="3"/>
        <v>301.20000000006985</v>
      </c>
      <c r="K14" s="99">
        <v>574465.87</v>
      </c>
      <c r="L14" s="100">
        <v>574164.66999999993</v>
      </c>
      <c r="M14" s="88">
        <f t="shared" si="4"/>
        <v>301.20000000006985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85</v>
      </c>
      <c r="D15" s="133"/>
      <c r="E15" s="95">
        <f t="shared" si="0"/>
        <v>5200</v>
      </c>
      <c r="F15" s="96">
        <f t="shared" si="0"/>
        <v>0</v>
      </c>
      <c r="G15" s="132">
        <f t="shared" si="2"/>
        <v>5200</v>
      </c>
      <c r="H15" s="97">
        <f t="shared" si="1"/>
        <v>5200</v>
      </c>
      <c r="I15" s="98">
        <f t="shared" si="1"/>
        <v>0</v>
      </c>
      <c r="J15" s="85">
        <f t="shared" si="3"/>
        <v>5200</v>
      </c>
      <c r="K15" s="99">
        <v>5200</v>
      </c>
      <c r="L15" s="100">
        <v>0</v>
      </c>
      <c r="M15" s="88">
        <f t="shared" si="4"/>
        <v>5200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86</v>
      </c>
      <c r="D16" s="133"/>
      <c r="E16" s="95">
        <f t="shared" si="0"/>
        <v>0</v>
      </c>
      <c r="F16" s="96">
        <f t="shared" si="0"/>
        <v>0</v>
      </c>
      <c r="G16" s="132">
        <f t="shared" si="2"/>
        <v>0</v>
      </c>
      <c r="H16" s="97">
        <f t="shared" si="1"/>
        <v>0</v>
      </c>
      <c r="I16" s="98">
        <f t="shared" si="1"/>
        <v>0</v>
      </c>
      <c r="J16" s="85">
        <f t="shared" si="3"/>
        <v>0</v>
      </c>
      <c r="K16" s="99">
        <v>0</v>
      </c>
      <c r="L16" s="100">
        <v>0</v>
      </c>
      <c r="M16" s="88">
        <f t="shared" si="4"/>
        <v>0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>
        <v>0</v>
      </c>
      <c r="AG16" s="100">
        <v>0</v>
      </c>
      <c r="AH16" s="88">
        <f t="shared" si="11"/>
        <v>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87</v>
      </c>
      <c r="D17" s="133"/>
      <c r="E17" s="95">
        <f t="shared" si="0"/>
        <v>1325</v>
      </c>
      <c r="F17" s="96">
        <f t="shared" si="0"/>
        <v>1322.43</v>
      </c>
      <c r="G17" s="132">
        <f t="shared" si="2"/>
        <v>2.5699999999999363</v>
      </c>
      <c r="H17" s="97">
        <f t="shared" si="1"/>
        <v>1325</v>
      </c>
      <c r="I17" s="98">
        <f t="shared" si="1"/>
        <v>1322.43</v>
      </c>
      <c r="J17" s="85">
        <f t="shared" si="3"/>
        <v>2.5699999999999363</v>
      </c>
      <c r="K17" s="99">
        <v>1325</v>
      </c>
      <c r="L17" s="100">
        <v>1322.43</v>
      </c>
      <c r="M17" s="88">
        <f t="shared" si="4"/>
        <v>2.5699999999999363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>
        <v>0</v>
      </c>
      <c r="AG17" s="100">
        <v>0</v>
      </c>
      <c r="AH17" s="88">
        <f t="shared" si="11"/>
        <v>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88</v>
      </c>
      <c r="D18" s="133"/>
      <c r="E18" s="95">
        <f t="shared" si="0"/>
        <v>74440</v>
      </c>
      <c r="F18" s="96">
        <f t="shared" si="0"/>
        <v>54701.17</v>
      </c>
      <c r="G18" s="132">
        <f t="shared" si="2"/>
        <v>19738.830000000002</v>
      </c>
      <c r="H18" s="97">
        <f t="shared" si="1"/>
        <v>74440</v>
      </c>
      <c r="I18" s="98">
        <f t="shared" si="1"/>
        <v>54701.17</v>
      </c>
      <c r="J18" s="85">
        <f t="shared" si="3"/>
        <v>19738.830000000002</v>
      </c>
      <c r="K18" s="99">
        <v>74440</v>
      </c>
      <c r="L18" s="100">
        <v>54701.17</v>
      </c>
      <c r="M18" s="88">
        <f t="shared" si="4"/>
        <v>19738.830000000002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>
        <v>0</v>
      </c>
      <c r="AG18" s="100">
        <v>0</v>
      </c>
      <c r="AH18" s="88">
        <f t="shared" si="11"/>
        <v>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89</v>
      </c>
      <c r="D19" s="133"/>
      <c r="E19" s="95">
        <f t="shared" si="0"/>
        <v>372671.78</v>
      </c>
      <c r="F19" s="96">
        <f t="shared" si="0"/>
        <v>259699.83000000005</v>
      </c>
      <c r="G19" s="132">
        <f t="shared" si="2"/>
        <v>112971.94999999998</v>
      </c>
      <c r="H19" s="97">
        <f t="shared" si="1"/>
        <v>372671.78</v>
      </c>
      <c r="I19" s="98">
        <f t="shared" si="1"/>
        <v>259699.83000000005</v>
      </c>
      <c r="J19" s="85">
        <f t="shared" si="3"/>
        <v>112971.94999999998</v>
      </c>
      <c r="K19" s="99">
        <v>372671.78</v>
      </c>
      <c r="L19" s="100">
        <v>259699.83000000005</v>
      </c>
      <c r="M19" s="88">
        <f t="shared" si="4"/>
        <v>112971.94999999998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90</v>
      </c>
      <c r="D20" s="133"/>
      <c r="E20" s="95">
        <f t="shared" si="0"/>
        <v>1462.15</v>
      </c>
      <c r="F20" s="96">
        <f t="shared" si="0"/>
        <v>1462.1500000000003</v>
      </c>
      <c r="G20" s="132">
        <f t="shared" si="2"/>
        <v>0</v>
      </c>
      <c r="H20" s="97">
        <f t="shared" si="1"/>
        <v>1462.15</v>
      </c>
      <c r="I20" s="98">
        <f t="shared" si="1"/>
        <v>1462.1500000000003</v>
      </c>
      <c r="J20" s="85">
        <f t="shared" si="3"/>
        <v>0</v>
      </c>
      <c r="K20" s="99">
        <v>1462.15</v>
      </c>
      <c r="L20" s="100">
        <v>1462.1500000000003</v>
      </c>
      <c r="M20" s="88">
        <f t="shared" si="4"/>
        <v>0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91</v>
      </c>
      <c r="D21" s="133"/>
      <c r="E21" s="95">
        <f t="shared" si="0"/>
        <v>2474.4</v>
      </c>
      <c r="F21" s="96">
        <f t="shared" si="0"/>
        <v>2474.4</v>
      </c>
      <c r="G21" s="132">
        <f t="shared" si="2"/>
        <v>0</v>
      </c>
      <c r="H21" s="97">
        <f t="shared" si="1"/>
        <v>2474.4</v>
      </c>
      <c r="I21" s="98">
        <f t="shared" si="1"/>
        <v>2474.4</v>
      </c>
      <c r="J21" s="85">
        <f t="shared" si="3"/>
        <v>0</v>
      </c>
      <c r="K21" s="99">
        <v>2474.4</v>
      </c>
      <c r="L21" s="100">
        <v>2474.4</v>
      </c>
      <c r="M21" s="88">
        <f t="shared" si="4"/>
        <v>0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92</v>
      </c>
      <c r="D22" s="133"/>
      <c r="E22" s="95">
        <f t="shared" si="0"/>
        <v>2000</v>
      </c>
      <c r="F22" s="96">
        <f t="shared" si="0"/>
        <v>2000</v>
      </c>
      <c r="G22" s="132">
        <f t="shared" si="2"/>
        <v>0</v>
      </c>
      <c r="H22" s="97">
        <f t="shared" si="1"/>
        <v>2000</v>
      </c>
      <c r="I22" s="98">
        <f t="shared" si="1"/>
        <v>2000</v>
      </c>
      <c r="J22" s="85">
        <f t="shared" si="3"/>
        <v>0</v>
      </c>
      <c r="K22" s="99">
        <v>2000</v>
      </c>
      <c r="L22" s="100">
        <v>2000</v>
      </c>
      <c r="M22" s="88">
        <f t="shared" si="4"/>
        <v>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93</v>
      </c>
      <c r="D23" s="133"/>
      <c r="E23" s="95">
        <f t="shared" si="0"/>
        <v>800</v>
      </c>
      <c r="F23" s="96">
        <f t="shared" si="0"/>
        <v>0</v>
      </c>
      <c r="G23" s="132">
        <f t="shared" si="2"/>
        <v>800</v>
      </c>
      <c r="H23" s="97">
        <f t="shared" si="1"/>
        <v>800</v>
      </c>
      <c r="I23" s="98">
        <f t="shared" si="1"/>
        <v>0</v>
      </c>
      <c r="J23" s="85">
        <f t="shared" si="3"/>
        <v>800</v>
      </c>
      <c r="K23" s="99">
        <v>800</v>
      </c>
      <c r="L23" s="100">
        <v>0</v>
      </c>
      <c r="M23" s="88">
        <f t="shared" si="4"/>
        <v>800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0</v>
      </c>
      <c r="AG23" s="100">
        <v>0</v>
      </c>
      <c r="AH23" s="88">
        <f t="shared" si="11"/>
        <v>0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94</v>
      </c>
      <c r="D24" s="133"/>
      <c r="E24" s="95">
        <f t="shared" si="0"/>
        <v>6998</v>
      </c>
      <c r="F24" s="96">
        <f t="shared" si="0"/>
        <v>6998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6998</v>
      </c>
      <c r="AJ24" s="100">
        <v>6998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95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96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97</v>
      </c>
      <c r="B27" s="119"/>
      <c r="C27" s="119"/>
      <c r="D27" s="135"/>
      <c r="E27" s="120">
        <f t="shared" ref="E27:BB27" si="20">SUM(E9:E26)</f>
        <v>4714348.1700000009</v>
      </c>
      <c r="F27" s="121">
        <f t="shared" si="20"/>
        <v>4575215.8499999996</v>
      </c>
      <c r="G27" s="122">
        <f t="shared" si="20"/>
        <v>139132.3200000005</v>
      </c>
      <c r="H27" s="123">
        <f t="shared" si="20"/>
        <v>4675830.1700000009</v>
      </c>
      <c r="I27" s="124">
        <f t="shared" si="20"/>
        <v>4536701.1500000004</v>
      </c>
      <c r="J27" s="125">
        <f t="shared" si="20"/>
        <v>139129.02000000048</v>
      </c>
      <c r="K27" s="123">
        <f t="shared" si="20"/>
        <v>2054203.0199999998</v>
      </c>
      <c r="L27" s="127">
        <f t="shared" si="20"/>
        <v>1915073.9999999998</v>
      </c>
      <c r="M27" s="128">
        <f t="shared" si="20"/>
        <v>139129.02000000008</v>
      </c>
      <c r="N27" s="123">
        <f t="shared" si="20"/>
        <v>2620138.9500000002</v>
      </c>
      <c r="O27" s="127">
        <f t="shared" si="20"/>
        <v>2620138.9499999997</v>
      </c>
      <c r="P27" s="128">
        <f t="shared" si="20"/>
        <v>0</v>
      </c>
      <c r="Q27" s="123">
        <f t="shared" si="20"/>
        <v>1488.2</v>
      </c>
      <c r="R27" s="127">
        <f t="shared" si="20"/>
        <v>1488.2</v>
      </c>
      <c r="S27" s="128">
        <f t="shared" si="20"/>
        <v>0</v>
      </c>
      <c r="T27" s="136">
        <f t="shared" si="20"/>
        <v>0</v>
      </c>
      <c r="U27" s="129">
        <f t="shared" si="20"/>
        <v>0</v>
      </c>
      <c r="V27" s="128">
        <f t="shared" si="20"/>
        <v>0</v>
      </c>
      <c r="W27" s="136">
        <f t="shared" si="20"/>
        <v>0</v>
      </c>
      <c r="X27" s="129">
        <f t="shared" si="20"/>
        <v>0</v>
      </c>
      <c r="Y27" s="128">
        <f t="shared" si="20"/>
        <v>0</v>
      </c>
      <c r="Z27" s="123">
        <f t="shared" si="20"/>
        <v>0</v>
      </c>
      <c r="AA27" s="127">
        <f t="shared" si="20"/>
        <v>0</v>
      </c>
      <c r="AB27" s="128">
        <f t="shared" si="20"/>
        <v>0</v>
      </c>
      <c r="AC27" s="123">
        <f t="shared" si="20"/>
        <v>0</v>
      </c>
      <c r="AD27" s="127">
        <f t="shared" si="20"/>
        <v>0</v>
      </c>
      <c r="AE27" s="128">
        <f t="shared" si="20"/>
        <v>0</v>
      </c>
      <c r="AF27" s="123">
        <f t="shared" si="20"/>
        <v>0</v>
      </c>
      <c r="AG27" s="127">
        <f t="shared" si="20"/>
        <v>0</v>
      </c>
      <c r="AH27" s="128">
        <f t="shared" si="20"/>
        <v>0</v>
      </c>
      <c r="AI27" s="126">
        <f t="shared" si="20"/>
        <v>38518</v>
      </c>
      <c r="AJ27" s="127">
        <f t="shared" si="20"/>
        <v>38514.699999999997</v>
      </c>
      <c r="AK27" s="128">
        <f t="shared" si="20"/>
        <v>3.2999999999992724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si="20"/>
        <v>0</v>
      </c>
      <c r="AP27" s="127">
        <f t="shared" si="20"/>
        <v>0</v>
      </c>
      <c r="AQ27" s="128">
        <f t="shared" si="20"/>
        <v>0</v>
      </c>
      <c r="AR27" s="123">
        <f t="shared" si="20"/>
        <v>0</v>
      </c>
      <c r="AS27" s="127">
        <f t="shared" si="20"/>
        <v>0</v>
      </c>
      <c r="AT27" s="128">
        <f t="shared" si="20"/>
        <v>0</v>
      </c>
      <c r="AU27" s="123">
        <f t="shared" si="20"/>
        <v>0</v>
      </c>
      <c r="AV27" s="127">
        <f t="shared" si="20"/>
        <v>0</v>
      </c>
      <c r="AW27" s="128">
        <f t="shared" si="20"/>
        <v>0</v>
      </c>
      <c r="AX27" s="123">
        <f t="shared" si="20"/>
        <v>0</v>
      </c>
      <c r="AY27" s="127">
        <f t="shared" si="20"/>
        <v>0</v>
      </c>
      <c r="AZ27" s="128">
        <f t="shared" si="20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3D38-5A2B-4696-8969-86390E21C3DA}">
  <sheetPr codeName="Лист14"/>
  <dimension ref="A1:O114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37359.82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37359.82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924.5+1170</f>
        <v>2094.5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378.72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378.72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360+18.72</f>
        <v>378.72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>
        <v>2210.3000000000002</v>
      </c>
      <c r="B19" s="12" t="s">
        <v>6</v>
      </c>
      <c r="C19" s="12"/>
      <c r="D19" s="13">
        <v>401.2</v>
      </c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8</v>
      </c>
      <c r="C21" s="12"/>
      <c r="D21" s="13">
        <v>28337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28337</v>
      </c>
      <c r="D22" s="17"/>
      <c r="E22" s="18">
        <f>D21-C22</f>
        <v>0</v>
      </c>
    </row>
    <row r="23" spans="1:15" collapsed="1" x14ac:dyDescent="0.3">
      <c r="A23" s="11">
        <v>508</v>
      </c>
      <c r="B23" s="20" t="s">
        <v>9</v>
      </c>
      <c r="C23" s="17">
        <f>4045+3553</f>
        <v>7598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>
        <v>512</v>
      </c>
      <c r="B24" s="20" t="s">
        <v>10</v>
      </c>
      <c r="C24" s="17">
        <v>19060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>
        <v>501</v>
      </c>
      <c r="B25" s="20" t="s">
        <v>11</v>
      </c>
      <c r="C25" s="17">
        <v>782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>
        <v>505</v>
      </c>
      <c r="B26" s="20" t="s">
        <v>12</v>
      </c>
      <c r="C26" s="17">
        <v>477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>
        <v>509</v>
      </c>
      <c r="B27" s="20" t="s">
        <v>13</v>
      </c>
      <c r="C27" s="17">
        <v>420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14</v>
      </c>
      <c r="C33" s="12"/>
      <c r="D33" s="13">
        <v>3651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15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16</v>
      </c>
      <c r="C40" s="23"/>
      <c r="D40" s="13">
        <v>1697.4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17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18</v>
      </c>
      <c r="C47" s="12"/>
      <c r="D47" s="13">
        <v>800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800</v>
      </c>
      <c r="D48" s="17"/>
      <c r="E48" s="18">
        <f>D47-C48</f>
        <v>0</v>
      </c>
    </row>
    <row r="49" spans="1:15" collapsed="1" x14ac:dyDescent="0.3">
      <c r="A49" s="11">
        <v>904</v>
      </c>
      <c r="B49" s="20" t="s">
        <v>19</v>
      </c>
      <c r="C49" s="17">
        <v>710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902</v>
      </c>
      <c r="B50" s="20" t="s">
        <v>20</v>
      </c>
      <c r="C50" s="17">
        <v>90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21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21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21</v>
      </c>
    </row>
    <row r="65" spans="1:15" ht="39.75" customHeight="1" x14ac:dyDescent="0.3">
      <c r="A65" s="4">
        <v>2240</v>
      </c>
      <c r="B65" s="5" t="s">
        <v>22</v>
      </c>
      <c r="C65" s="5"/>
      <c r="D65" s="6">
        <f>SUM(D67:D101)</f>
        <v>574164.67000000004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Грибовиця!I14</f>
        <v>574164.66999999993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23</v>
      </c>
      <c r="C67" s="12"/>
      <c r="D67" s="13">
        <v>6542.6</v>
      </c>
    </row>
    <row r="68" spans="1:15" hidden="1" x14ac:dyDescent="0.3">
      <c r="A68" s="14">
        <v>2240.1999999999998</v>
      </c>
      <c r="B68" s="22" t="s">
        <v>24</v>
      </c>
      <c r="C68" s="23"/>
      <c r="D68" s="13"/>
    </row>
    <row r="69" spans="1:15" x14ac:dyDescent="0.3">
      <c r="A69" s="14">
        <v>2240.3000000000002</v>
      </c>
      <c r="B69" s="22" t="s">
        <v>25</v>
      </c>
      <c r="C69" s="23"/>
      <c r="D69" s="13">
        <v>149.59</v>
      </c>
    </row>
    <row r="70" spans="1:15" hidden="1" outlineLevel="1" x14ac:dyDescent="0.3">
      <c r="A70" s="14"/>
      <c r="B70" s="15"/>
      <c r="C70" s="16">
        <f>SUM(C71:C77)</f>
        <v>149.59</v>
      </c>
      <c r="D70" s="17"/>
      <c r="E70" s="18">
        <f>D69-C70</f>
        <v>0</v>
      </c>
    </row>
    <row r="71" spans="1:15" collapsed="1" x14ac:dyDescent="0.3">
      <c r="A71" s="14">
        <v>301</v>
      </c>
      <c r="B71" s="20" t="s">
        <v>26</v>
      </c>
      <c r="C71" s="17">
        <v>149.59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27</v>
      </c>
      <c r="C78" s="23"/>
      <c r="D78" s="13"/>
    </row>
    <row r="79" spans="1:15" x14ac:dyDescent="0.3">
      <c r="A79" s="14">
        <v>2240.5</v>
      </c>
      <c r="B79" s="22" t="s">
        <v>28</v>
      </c>
      <c r="C79" s="23"/>
      <c r="D79" s="13">
        <f>520468.6+5794.8</f>
        <v>526263.4</v>
      </c>
    </row>
    <row r="80" spans="1:15" hidden="1" outlineLevel="1" x14ac:dyDescent="0.3">
      <c r="A80" s="14"/>
      <c r="B80" s="15"/>
      <c r="C80" s="16">
        <f>SUM(C81:C89)</f>
        <v>526263.4</v>
      </c>
      <c r="D80" s="17"/>
      <c r="E80" s="18">
        <f>D79-C80</f>
        <v>0</v>
      </c>
    </row>
    <row r="81" spans="1:4" ht="17.25" customHeight="1" collapsed="1" x14ac:dyDescent="0.3">
      <c r="A81" s="14">
        <v>521</v>
      </c>
      <c r="B81" s="20" t="s">
        <v>29</v>
      </c>
      <c r="C81" s="17">
        <v>6445</v>
      </c>
      <c r="D81" s="17"/>
    </row>
    <row r="82" spans="1:4" ht="17.25" customHeight="1" x14ac:dyDescent="0.3">
      <c r="A82" s="14">
        <v>502</v>
      </c>
      <c r="B82" s="20" t="s">
        <v>30</v>
      </c>
      <c r="C82" s="17">
        <f>119841+206961</f>
        <v>326802</v>
      </c>
      <c r="D82" s="17"/>
    </row>
    <row r="83" spans="1:4" ht="17.25" customHeight="1" x14ac:dyDescent="0.3">
      <c r="A83" s="14">
        <v>505</v>
      </c>
      <c r="B83" s="20" t="s">
        <v>31</v>
      </c>
      <c r="C83" s="17">
        <f>28728</f>
        <v>28728</v>
      </c>
      <c r="D83" s="17"/>
    </row>
    <row r="84" spans="1:4" x14ac:dyDescent="0.3">
      <c r="A84" s="14">
        <v>520</v>
      </c>
      <c r="B84" s="20" t="s">
        <v>32</v>
      </c>
      <c r="C84" s="17">
        <v>158493.6</v>
      </c>
      <c r="D84" s="17"/>
    </row>
    <row r="85" spans="1:4" x14ac:dyDescent="0.3">
      <c r="A85" s="14">
        <v>501</v>
      </c>
      <c r="B85" s="24" t="s">
        <v>33</v>
      </c>
      <c r="C85" s="17">
        <v>5794.8</v>
      </c>
      <c r="D85" s="17"/>
    </row>
    <row r="86" spans="1:4" hidden="1" x14ac:dyDescent="0.3">
      <c r="A86" s="14"/>
      <c r="B86" s="24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/>
      <c r="B89" s="20"/>
      <c r="C89" s="17"/>
      <c r="D89" s="17"/>
    </row>
    <row r="90" spans="1:4" hidden="1" x14ac:dyDescent="0.3">
      <c r="A90" s="14">
        <v>2240.6</v>
      </c>
      <c r="B90" s="22" t="s">
        <v>34</v>
      </c>
      <c r="C90" s="23"/>
      <c r="D90" s="13"/>
    </row>
    <row r="91" spans="1:4" x14ac:dyDescent="0.3">
      <c r="A91" s="14">
        <v>2240.6999999999998</v>
      </c>
      <c r="B91" s="22" t="s">
        <v>35</v>
      </c>
      <c r="C91" s="23"/>
      <c r="D91" s="13">
        <v>669.78</v>
      </c>
    </row>
    <row r="92" spans="1:4" x14ac:dyDescent="0.3">
      <c r="A92" s="14">
        <v>2240.8000000000002</v>
      </c>
      <c r="B92" s="22" t="s">
        <v>36</v>
      </c>
      <c r="C92" s="23"/>
      <c r="D92" s="13">
        <v>224.3</v>
      </c>
    </row>
    <row r="93" spans="1:4" hidden="1" x14ac:dyDescent="0.3">
      <c r="A93" s="14">
        <v>2240.9</v>
      </c>
      <c r="B93" s="22" t="s">
        <v>37</v>
      </c>
      <c r="C93" s="23"/>
      <c r="D93" s="13"/>
    </row>
    <row r="94" spans="1:4" hidden="1" x14ac:dyDescent="0.3">
      <c r="A94" s="14">
        <v>2241.1</v>
      </c>
      <c r="B94" s="22" t="s">
        <v>38</v>
      </c>
      <c r="C94" s="23"/>
      <c r="D94" s="13"/>
    </row>
    <row r="95" spans="1:4" hidden="1" x14ac:dyDescent="0.3">
      <c r="A95" s="14">
        <v>2241.1999999999998</v>
      </c>
      <c r="B95" s="22" t="s">
        <v>39</v>
      </c>
      <c r="C95" s="23"/>
      <c r="D95" s="13"/>
    </row>
    <row r="96" spans="1:4" x14ac:dyDescent="0.3">
      <c r="A96" s="14">
        <v>2241.3000000000002</v>
      </c>
      <c r="B96" s="22" t="s">
        <v>40</v>
      </c>
      <c r="C96" s="23"/>
      <c r="D96" s="13">
        <f>2750+250</f>
        <v>3000</v>
      </c>
    </row>
    <row r="97" spans="1:5" hidden="1" x14ac:dyDescent="0.3">
      <c r="A97" s="14">
        <v>2241.4</v>
      </c>
      <c r="B97" s="22" t="s">
        <v>41</v>
      </c>
      <c r="C97" s="23"/>
      <c r="D97" s="13"/>
    </row>
    <row r="98" spans="1:5" hidden="1" x14ac:dyDescent="0.3">
      <c r="A98" s="14">
        <v>2241.5</v>
      </c>
      <c r="B98" s="22" t="s">
        <v>42</v>
      </c>
      <c r="C98" s="23"/>
      <c r="D98" s="13"/>
    </row>
    <row r="99" spans="1:5" ht="38.25" hidden="1" customHeight="1" x14ac:dyDescent="0.3">
      <c r="A99" s="14">
        <v>2241.6</v>
      </c>
      <c r="B99" s="29" t="s">
        <v>43</v>
      </c>
      <c r="C99" s="23"/>
      <c r="D99" s="13"/>
    </row>
    <row r="100" spans="1:5" hidden="1" x14ac:dyDescent="0.3">
      <c r="A100" s="14">
        <v>2241.6999999999998</v>
      </c>
      <c r="B100" s="22" t="s">
        <v>44</v>
      </c>
      <c r="C100" s="23"/>
      <c r="D100" s="13"/>
    </row>
    <row r="101" spans="1:5" x14ac:dyDescent="0.3">
      <c r="A101" s="14">
        <v>2241.9</v>
      </c>
      <c r="B101" s="22" t="s">
        <v>45</v>
      </c>
      <c r="C101" s="23"/>
      <c r="D101" s="13">
        <v>37315</v>
      </c>
    </row>
    <row r="102" spans="1:5" hidden="1" outlineLevel="1" x14ac:dyDescent="0.3">
      <c r="A102" s="14"/>
      <c r="B102" s="15"/>
      <c r="C102" s="16">
        <f>SUM(C103:C112)</f>
        <v>37315</v>
      </c>
      <c r="D102" s="30"/>
      <c r="E102" s="18">
        <f>D101-C102</f>
        <v>0</v>
      </c>
    </row>
    <row r="103" spans="1:5" ht="37.5" collapsed="1" x14ac:dyDescent="0.3">
      <c r="A103" s="14">
        <v>903</v>
      </c>
      <c r="B103" s="31" t="s">
        <v>46</v>
      </c>
      <c r="C103" s="17">
        <f>196.8+196.8+196.8+196.8+196.8+196.8+196.8+196.8+196.8+196.8+196.8</f>
        <v>2164.7999999999997</v>
      </c>
      <c r="D103" s="17"/>
    </row>
    <row r="104" spans="1:5" x14ac:dyDescent="0.3">
      <c r="A104" s="14">
        <v>905</v>
      </c>
      <c r="B104" s="31" t="s">
        <v>47</v>
      </c>
      <c r="C104" s="17">
        <v>1787.5</v>
      </c>
      <c r="D104" s="17"/>
    </row>
    <row r="105" spans="1:5" x14ac:dyDescent="0.3">
      <c r="A105" s="14">
        <v>919</v>
      </c>
      <c r="B105" s="31" t="s">
        <v>48</v>
      </c>
      <c r="C105" s="17">
        <f>240.2+3523.2</f>
        <v>3763.3999999999996</v>
      </c>
      <c r="D105" s="17"/>
    </row>
    <row r="106" spans="1:5" hidden="1" x14ac:dyDescent="0.3">
      <c r="A106" s="14">
        <v>910</v>
      </c>
      <c r="B106" s="24" t="s">
        <v>49</v>
      </c>
      <c r="C106" s="17"/>
      <c r="D106" s="17"/>
    </row>
    <row r="107" spans="1:5" x14ac:dyDescent="0.3">
      <c r="A107" s="14">
        <v>920</v>
      </c>
      <c r="B107" s="31" t="s">
        <v>50</v>
      </c>
      <c r="C107" s="17">
        <v>12000</v>
      </c>
      <c r="D107" s="17"/>
    </row>
    <row r="108" spans="1:5" x14ac:dyDescent="0.3">
      <c r="A108" s="14">
        <v>911</v>
      </c>
      <c r="B108" s="24" t="s">
        <v>51</v>
      </c>
      <c r="C108" s="17">
        <v>8414.7000000000007</v>
      </c>
      <c r="D108" s="17"/>
    </row>
    <row r="109" spans="1:5" x14ac:dyDescent="0.3">
      <c r="A109" s="14">
        <v>913</v>
      </c>
      <c r="B109" s="24" t="s">
        <v>52</v>
      </c>
      <c r="C109" s="17">
        <v>6924.6</v>
      </c>
      <c r="D109" s="17"/>
    </row>
    <row r="110" spans="1:5" x14ac:dyDescent="0.3">
      <c r="A110" s="14">
        <v>914</v>
      </c>
      <c r="B110" s="24" t="s">
        <v>53</v>
      </c>
      <c r="C110" s="17">
        <v>100</v>
      </c>
      <c r="D110" s="17"/>
    </row>
    <row r="111" spans="1:5" x14ac:dyDescent="0.3">
      <c r="A111" s="14">
        <v>915</v>
      </c>
      <c r="B111" s="24" t="s">
        <v>54</v>
      </c>
      <c r="C111" s="17">
        <v>2160</v>
      </c>
      <c r="D111" s="17"/>
    </row>
    <row r="112" spans="1:5" hidden="1" x14ac:dyDescent="0.3">
      <c r="A112" s="14"/>
      <c r="B112" s="24"/>
      <c r="C112" s="17"/>
      <c r="D112" s="17"/>
    </row>
    <row r="113" spans="2:4" hidden="1" outlineLevel="1" x14ac:dyDescent="0.3">
      <c r="B113" s="32"/>
      <c r="D113" s="3" t="b">
        <f>D65=D66</f>
        <v>1</v>
      </c>
    </row>
    <row r="114" spans="2:4" hidden="1" collapsed="1" x14ac:dyDescent="0.3">
      <c r="B114" s="32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79:C79"/>
    <mergeCell ref="B90:C90"/>
    <mergeCell ref="B91:C91"/>
    <mergeCell ref="B92:C92"/>
    <mergeCell ref="B93:C93"/>
    <mergeCell ref="B94:C94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2023-02-02T08:48:27Z</dcterms:created>
  <dcterms:modified xsi:type="dcterms:W3CDTF">2023-02-02T08:48:28Z</dcterms:modified>
</cp:coreProperties>
</file>