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2E0DADC4-39E4-425C-AF5B-120A0DD5E6C7}" xr6:coauthVersionLast="36" xr6:coauthVersionMax="36" xr10:uidLastSave="{00000000-0000-0000-0000-000000000000}"/>
  <bookViews>
    <workbookView xWindow="0" yWindow="0" windowWidth="28800" windowHeight="12225" xr2:uid="{8DB9D927-70EB-4D50-9679-287CBF5B2079}"/>
  </bookViews>
  <sheets>
    <sheet name="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J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J25" i="3" s="1"/>
  <c r="F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E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J21" i="3" s="1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J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E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F9" i="3" s="1"/>
  <c r="H9" i="3"/>
  <c r="H27" i="3" s="1"/>
  <c r="C104" i="2"/>
  <c r="C102" i="2"/>
  <c r="C101" i="2"/>
  <c r="E101" i="2" s="1"/>
  <c r="C80" i="2"/>
  <c r="E80" i="2" s="1"/>
  <c r="C70" i="2"/>
  <c r="E70" i="2" s="1"/>
  <c r="D65" i="2"/>
  <c r="D119" i="2" s="1"/>
  <c r="C48" i="2"/>
  <c r="E48" i="2" s="1"/>
  <c r="C42" i="2"/>
  <c r="E42" i="2" s="1"/>
  <c r="C35" i="2"/>
  <c r="E35" i="2" s="1"/>
  <c r="C22" i="2"/>
  <c r="E22" i="2" s="1"/>
  <c r="C9" i="2"/>
  <c r="C8" i="2"/>
  <c r="E8" i="2" s="1"/>
  <c r="D4" i="2"/>
  <c r="D61" i="2" s="1"/>
  <c r="E5" i="2" l="1"/>
  <c r="E66" i="2"/>
  <c r="V27" i="3"/>
  <c r="AH27" i="3"/>
  <c r="AT27" i="3"/>
  <c r="BF27" i="3"/>
  <c r="S27" i="3"/>
  <c r="AQ27" i="3"/>
  <c r="BC27" i="3"/>
  <c r="J17" i="3"/>
  <c r="P27" i="3"/>
  <c r="AB27" i="3"/>
  <c r="AN27" i="3"/>
  <c r="AZ27" i="3"/>
  <c r="J13" i="3"/>
  <c r="E15" i="3"/>
  <c r="G15" i="3" s="1"/>
  <c r="J22" i="3"/>
  <c r="G11" i="3"/>
  <c r="G23" i="3"/>
  <c r="E9" i="3"/>
  <c r="G9" i="3" s="1"/>
  <c r="E14" i="3"/>
  <c r="G14" i="3" s="1"/>
  <c r="E17" i="3"/>
  <c r="G17" i="3" s="1"/>
  <c r="E22" i="3"/>
  <c r="G22" i="3" s="1"/>
  <c r="E25" i="3"/>
  <c r="G25" i="3" s="1"/>
  <c r="J9" i="3"/>
  <c r="AE27" i="3"/>
  <c r="G24" i="3"/>
  <c r="E10" i="3"/>
  <c r="E13" i="3"/>
  <c r="G13" i="3" s="1"/>
  <c r="E18" i="3"/>
  <c r="F19" i="3"/>
  <c r="F27" i="3" s="1"/>
  <c r="E21" i="3"/>
  <c r="G21" i="3" s="1"/>
  <c r="E26" i="3"/>
  <c r="G26" i="3" s="1"/>
  <c r="M27" i="3"/>
  <c r="Y27" i="3"/>
  <c r="AK27" i="3"/>
  <c r="AW27" i="3"/>
  <c r="G10" i="3"/>
  <c r="J16" i="3"/>
  <c r="G18" i="3"/>
  <c r="J24" i="3"/>
  <c r="G12" i="3"/>
  <c r="G20" i="3"/>
  <c r="E27" i="3"/>
  <c r="I27" i="3"/>
  <c r="J12" i="3"/>
  <c r="J20" i="3"/>
  <c r="J27" i="3" l="1"/>
  <c r="G19" i="3"/>
  <c r="G27" i="3"/>
</calcChain>
</file>

<file path=xl/sharedStrings.xml><?xml version="1.0" encoding="utf-8"?>
<sst xmlns="http://schemas.openxmlformats.org/spreadsheetml/2006/main" count="140" uniqueCount="85">
  <si>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</si>
  <si>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</si>
  <si>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</si>
  <si>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</si>
  <si>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</si>
  <si>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</si>
  <si>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</si>
  <si>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</si>
  <si>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</si>
  <si>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</si>
  <si>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</si>
  <si>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</si>
  <si>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</si>
  <si>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</si>
  <si>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</si>
  <si>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</si>
  <si>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</si>
  <si>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</si>
  <si>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</si>
  <si>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</si>
  <si>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</si>
  <si>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</si>
  <si>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системи газопостачання / 10.2022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</si>
  <si>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</si>
  <si>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</si>
  <si>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</si>
  <si>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</si>
  <si>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</si>
  <si>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</si>
  <si>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</si>
  <si>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</si>
  <si>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</si>
  <si>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</si>
  <si>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</si>
  <si>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</si>
  <si>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2022</t>
  </si>
  <si>
    <t>оновлення прогр. комплексу "КУРС" / 03. 2022</t>
  </si>
  <si>
    <t>тех. обсл. газорозпод. системи / 04,10.2022</t>
  </si>
  <si>
    <t>послуги харчування на семінарі / 06.2022</t>
  </si>
  <si>
    <t>дослідження змивів та проб питної води / 09,11.2022</t>
  </si>
  <si>
    <t>зрізання дерев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</si>
  <si>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</si>
  <si>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</si>
  <si>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</si>
  <si>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</si>
  <si>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</si>
  <si>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</si>
  <si>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</si>
  <si>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</si>
  <si>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</si>
  <si>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</si>
  <si>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</si>
  <si>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</si>
  <si>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</si>
  <si>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</si>
  <si>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</si>
  <si>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</si>
  <si>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</si>
  <si>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</si>
  <si>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</si>
  <si>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</si>
  <si>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</si>
  <si>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</si>
  <si>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</si>
  <si>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</si>
  <si>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</si>
  <si>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</si>
  <si>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</si>
  <si>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</si>
  <si>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</si>
  <si>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</si>
  <si>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</si>
  <si>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</si>
  <si>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</si>
  <si>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</si>
  <si>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</si>
  <si>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</si>
  <si>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</si>
  <si>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</si>
  <si>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</si>
  <si>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</si>
  <si>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</si>
  <si>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</si>
  <si>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</si>
  <si>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Низкиничівська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</si>
</sst>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ABA5F4C5-B9D2-4707-B9B0-A5590894E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D140-1349-4E04-A5BE-3242860C08A7}">
  <sheetPr codeName="Лист1">
    <pageSetUpPr fitToPage="1"/>
  </sheetPr>
  <dimension ref="A1:BM27"/>
  <sheetViews>
    <sheetView tabSelected="1"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8" customWidth="1"/>
    <col min="2" max="2" width="10.140625" style="139" customWidth="1"/>
    <col min="3" max="3" width="16" style="137" customWidth="1"/>
    <col min="4" max="4" width="22.85546875" style="91" customWidth="1"/>
    <col min="5" max="5" width="24.7109375" style="91" customWidth="1"/>
    <col min="6" max="6" width="23.7109375" style="137" customWidth="1"/>
    <col min="7" max="7" width="22.28515625" style="137" customWidth="1"/>
    <col min="8" max="8" width="25.28515625" style="137" customWidth="1"/>
    <col min="9" max="9" width="23" style="137" customWidth="1"/>
    <col min="10" max="10" width="21.5703125" style="137" customWidth="1"/>
    <col min="11" max="11" width="21.5703125" style="91" customWidth="1"/>
    <col min="12" max="13" width="21.140625" style="137" customWidth="1"/>
    <col min="14" max="14" width="21.5703125" style="91" customWidth="1"/>
    <col min="15" max="16" width="21.140625" style="137" customWidth="1"/>
    <col min="17" max="17" width="21.5703125" style="91" customWidth="1"/>
    <col min="18" max="19" width="21.140625" style="137" customWidth="1"/>
    <col min="20" max="20" width="21.5703125" style="91" hidden="1" customWidth="1"/>
    <col min="21" max="22" width="21.140625" style="137" hidden="1" customWidth="1"/>
    <col min="23" max="23" width="21.5703125" style="91" hidden="1" customWidth="1"/>
    <col min="24" max="25" width="21.140625" style="137" hidden="1" customWidth="1"/>
    <col min="26" max="26" width="21.5703125" style="91" hidden="1" customWidth="1"/>
    <col min="27" max="28" width="21.140625" style="137" hidden="1" customWidth="1"/>
    <col min="29" max="29" width="21.5703125" style="91" hidden="1" customWidth="1"/>
    <col min="30" max="31" width="21.140625" style="137" hidden="1" customWidth="1"/>
    <col min="32" max="32" width="18.140625" style="91" hidden="1" customWidth="1"/>
    <col min="33" max="34" width="17.85546875" style="137" hidden="1" customWidth="1"/>
    <col min="35" max="35" width="20.5703125" style="137" customWidth="1"/>
    <col min="36" max="37" width="22.7109375" style="137" customWidth="1"/>
    <col min="38" max="38" width="21.140625" style="91" hidden="1" customWidth="1"/>
    <col min="39" max="40" width="20.85546875" style="137" hidden="1" customWidth="1"/>
    <col min="41" max="41" width="21.5703125" style="91" hidden="1" customWidth="1"/>
    <col min="42" max="43" width="21.140625" style="137" hidden="1" customWidth="1"/>
    <col min="44" max="44" width="21.5703125" style="91" hidden="1" customWidth="1"/>
    <col min="45" max="46" width="21.140625" style="137" hidden="1" customWidth="1"/>
    <col min="47" max="47" width="21.5703125" style="91" hidden="1" customWidth="1"/>
    <col min="48" max="49" width="21.140625" style="137" hidden="1" customWidth="1"/>
    <col min="50" max="50" width="21.5703125" style="91" hidden="1" customWidth="1"/>
    <col min="51" max="52" width="21.140625" style="137" hidden="1" customWidth="1"/>
    <col min="53" max="53" width="22" style="91" hidden="1" customWidth="1"/>
    <col min="54" max="54" width="20" style="137" hidden="1" customWidth="1"/>
    <col min="55" max="55" width="18.28515625" style="137" hidden="1" customWidth="1"/>
    <col min="56" max="56" width="22" style="91" customWidth="1"/>
    <col min="57" max="57" width="20" style="137" customWidth="1"/>
    <col min="58" max="58" width="18.28515625" style="137" customWidth="1"/>
    <col min="59" max="60" width="18.140625" style="137" customWidth="1"/>
    <col min="61" max="61" width="14.28515625" style="91" customWidth="1"/>
    <col min="62" max="64" width="18.140625" style="137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43</v>
      </c>
      <c r="B6" s="42" t="s">
        <v>44</v>
      </c>
      <c r="C6" s="43" t="s">
        <v>45</v>
      </c>
      <c r="D6" s="44"/>
      <c r="E6" s="45" t="s">
        <v>46</v>
      </c>
      <c r="F6" s="46"/>
      <c r="G6" s="47"/>
      <c r="H6" s="45" t="s">
        <v>47</v>
      </c>
      <c r="I6" s="46"/>
      <c r="J6" s="47"/>
      <c r="K6" s="48" t="s">
        <v>48</v>
      </c>
      <c r="L6" s="49"/>
      <c r="M6" s="50"/>
      <c r="N6" s="48" t="s">
        <v>49</v>
      </c>
      <c r="O6" s="49"/>
      <c r="P6" s="50"/>
      <c r="Q6" s="48" t="s">
        <v>50</v>
      </c>
      <c r="R6" s="49"/>
      <c r="S6" s="50"/>
      <c r="T6" s="48" t="s">
        <v>51</v>
      </c>
      <c r="U6" s="49"/>
      <c r="V6" s="50"/>
      <c r="W6" s="48" t="s">
        <v>52</v>
      </c>
      <c r="X6" s="49"/>
      <c r="Y6" s="50"/>
      <c r="Z6" s="48" t="s">
        <v>53</v>
      </c>
      <c r="AA6" s="49"/>
      <c r="AB6" s="50"/>
      <c r="AC6" s="48" t="s">
        <v>54</v>
      </c>
      <c r="AD6" s="49"/>
      <c r="AE6" s="50"/>
      <c r="AF6" s="48" t="s">
        <v>55</v>
      </c>
      <c r="AG6" s="49"/>
      <c r="AH6" s="50"/>
      <c r="AI6" s="49" t="s">
        <v>56</v>
      </c>
      <c r="AJ6" s="49"/>
      <c r="AK6" s="50"/>
      <c r="AL6" s="48" t="s">
        <v>57</v>
      </c>
      <c r="AM6" s="49"/>
      <c r="AN6" s="50"/>
      <c r="AO6" s="48" t="s">
        <v>58</v>
      </c>
      <c r="AP6" s="49"/>
      <c r="AQ6" s="50"/>
      <c r="AR6" s="48" t="s">
        <v>59</v>
      </c>
      <c r="AS6" s="49"/>
      <c r="AT6" s="50"/>
      <c r="AU6" s="48" t="s">
        <v>60</v>
      </c>
      <c r="AV6" s="49"/>
      <c r="AW6" s="50"/>
      <c r="AX6" s="48" t="s">
        <v>61</v>
      </c>
      <c r="AY6" s="49"/>
      <c r="AZ6" s="50"/>
      <c r="BA6" s="51" t="s">
        <v>62</v>
      </c>
      <c r="BB6" s="52"/>
      <c r="BC6" s="53"/>
      <c r="BD6" s="51" t="s">
        <v>63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64</v>
      </c>
      <c r="F7" s="59" t="s">
        <v>65</v>
      </c>
      <c r="G7" s="60" t="s">
        <v>66</v>
      </c>
      <c r="H7" s="58" t="s">
        <v>64</v>
      </c>
      <c r="I7" s="59" t="s">
        <v>65</v>
      </c>
      <c r="J7" s="60" t="s">
        <v>66</v>
      </c>
      <c r="K7" s="61" t="s">
        <v>64</v>
      </c>
      <c r="L7" s="62" t="s">
        <v>65</v>
      </c>
      <c r="M7" s="63" t="s">
        <v>66</v>
      </c>
      <c r="N7" s="61" t="s">
        <v>64</v>
      </c>
      <c r="O7" s="62" t="s">
        <v>65</v>
      </c>
      <c r="P7" s="63" t="s">
        <v>66</v>
      </c>
      <c r="Q7" s="61" t="s">
        <v>64</v>
      </c>
      <c r="R7" s="62" t="s">
        <v>65</v>
      </c>
      <c r="S7" s="63" t="s">
        <v>66</v>
      </c>
      <c r="T7" s="61" t="s">
        <v>64</v>
      </c>
      <c r="U7" s="62" t="s">
        <v>65</v>
      </c>
      <c r="V7" s="63" t="s">
        <v>66</v>
      </c>
      <c r="W7" s="61" t="s">
        <v>64</v>
      </c>
      <c r="X7" s="62" t="s">
        <v>65</v>
      </c>
      <c r="Y7" s="63" t="s">
        <v>66</v>
      </c>
      <c r="Z7" s="61" t="s">
        <v>64</v>
      </c>
      <c r="AA7" s="62" t="s">
        <v>65</v>
      </c>
      <c r="AB7" s="63" t="s">
        <v>66</v>
      </c>
      <c r="AC7" s="61" t="s">
        <v>64</v>
      </c>
      <c r="AD7" s="62" t="s">
        <v>65</v>
      </c>
      <c r="AE7" s="63" t="s">
        <v>66</v>
      </c>
      <c r="AF7" s="61" t="s">
        <v>64</v>
      </c>
      <c r="AG7" s="62" t="s">
        <v>65</v>
      </c>
      <c r="AH7" s="63" t="s">
        <v>66</v>
      </c>
      <c r="AI7" s="61" t="s">
        <v>64</v>
      </c>
      <c r="AJ7" s="62" t="s">
        <v>65</v>
      </c>
      <c r="AK7" s="63" t="s">
        <v>66</v>
      </c>
      <c r="AL7" s="61" t="s">
        <v>64</v>
      </c>
      <c r="AM7" s="62" t="s">
        <v>65</v>
      </c>
      <c r="AN7" s="63" t="s">
        <v>66</v>
      </c>
      <c r="AO7" s="61" t="s">
        <v>64</v>
      </c>
      <c r="AP7" s="62" t="s">
        <v>65</v>
      </c>
      <c r="AQ7" s="63" t="s">
        <v>66</v>
      </c>
      <c r="AR7" s="61" t="s">
        <v>64</v>
      </c>
      <c r="AS7" s="62" t="s">
        <v>65</v>
      </c>
      <c r="AT7" s="63" t="s">
        <v>66</v>
      </c>
      <c r="AU7" s="61" t="s">
        <v>64</v>
      </c>
      <c r="AV7" s="62" t="s">
        <v>65</v>
      </c>
      <c r="AW7" s="63" t="s">
        <v>66</v>
      </c>
      <c r="AX7" s="61" t="s">
        <v>64</v>
      </c>
      <c r="AY7" s="62" t="s">
        <v>65</v>
      </c>
      <c r="AZ7" s="63" t="s">
        <v>66</v>
      </c>
      <c r="BA7" s="61" t="s">
        <v>64</v>
      </c>
      <c r="BB7" s="62" t="s">
        <v>65</v>
      </c>
      <c r="BC7" s="63" t="s">
        <v>66</v>
      </c>
      <c r="BD7" s="61" t="s">
        <v>64</v>
      </c>
      <c r="BE7" s="62" t="s">
        <v>65</v>
      </c>
      <c r="BF7" s="63" t="s">
        <v>66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84</v>
      </c>
      <c r="B9" s="130">
        <v>2111</v>
      </c>
      <c r="C9" s="79" t="s">
        <v>67</v>
      </c>
      <c r="D9" s="131"/>
      <c r="E9" s="80">
        <f>H9+AF9+AI9+AL9+AO9+AR9+AU9+AX9+BA9+BD9</f>
        <v>1674702.6800000002</v>
      </c>
      <c r="F9" s="81">
        <f>I9+AG9+AJ9+AM9+AP9+AS9+AV9+AY9+BB9+BE9</f>
        <v>1674701.87</v>
      </c>
      <c r="G9" s="132">
        <f>E9-F9</f>
        <v>0.81000000005587935</v>
      </c>
      <c r="H9" s="83">
        <f>K9+N9+Q9+T9+W9+Z9+AC9</f>
        <v>1674702.6800000002</v>
      </c>
      <c r="I9" s="84">
        <f>L9+O9+R9+U9+X9+AA9+AD9</f>
        <v>1674701.87</v>
      </c>
      <c r="J9" s="85">
        <f>H9-I9</f>
        <v>0.81000000005587935</v>
      </c>
      <c r="K9" s="86">
        <v>301341</v>
      </c>
      <c r="L9" s="87">
        <v>301340.18999999994</v>
      </c>
      <c r="M9" s="88">
        <f>K9-L9</f>
        <v>0.81000000005587935</v>
      </c>
      <c r="N9" s="86">
        <v>1372870.08</v>
      </c>
      <c r="O9" s="87">
        <v>1372870.08</v>
      </c>
      <c r="P9" s="88">
        <f>N9-O9</f>
        <v>0</v>
      </c>
      <c r="Q9" s="86">
        <v>491.6</v>
      </c>
      <c r="R9" s="87">
        <v>491.6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0</v>
      </c>
      <c r="AA9" s="87">
        <v>0</v>
      </c>
      <c r="AB9" s="88">
        <f>Z9-AA9</f>
        <v>0</v>
      </c>
      <c r="AC9" s="86">
        <v>0</v>
      </c>
      <c r="AD9" s="87">
        <v>0</v>
      </c>
      <c r="AE9" s="88">
        <f>AC9-AD9</f>
        <v>0</v>
      </c>
      <c r="AF9" s="86">
        <v>0</v>
      </c>
      <c r="AG9" s="87">
        <v>0</v>
      </c>
      <c r="AH9" s="88">
        <f>AF9-AG9</f>
        <v>0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68</v>
      </c>
      <c r="D10" s="133"/>
      <c r="E10" s="95">
        <f t="shared" ref="E10:F26" si="0">H10+AF10+AI10+AL10+AO10+AR10+AU10+AX10+BA10+BD10</f>
        <v>377432.11</v>
      </c>
      <c r="F10" s="96">
        <f t="shared" si="0"/>
        <v>377431.28</v>
      </c>
      <c r="G10" s="132">
        <f>E10-F10</f>
        <v>0.82999999995809048</v>
      </c>
      <c r="H10" s="97">
        <f t="shared" ref="H10:I26" si="1">K10+N10+Q10+T10+W10+Z10+AC10</f>
        <v>377432.11</v>
      </c>
      <c r="I10" s="98">
        <f t="shared" si="1"/>
        <v>377431.28</v>
      </c>
      <c r="J10" s="85">
        <f>H10-I10</f>
        <v>0.82999999995809048</v>
      </c>
      <c r="K10" s="99">
        <v>60491</v>
      </c>
      <c r="L10" s="100">
        <v>60490.169999999991</v>
      </c>
      <c r="M10" s="88">
        <f>K10-L10</f>
        <v>0.83000000000902219</v>
      </c>
      <c r="N10" s="99">
        <v>316833.53999999998</v>
      </c>
      <c r="O10" s="100">
        <v>316833.54000000004</v>
      </c>
      <c r="P10" s="88">
        <f>N10-O10</f>
        <v>0</v>
      </c>
      <c r="Q10" s="99">
        <v>107.57</v>
      </c>
      <c r="R10" s="100">
        <v>107.57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0</v>
      </c>
      <c r="AA10" s="100">
        <v>0</v>
      </c>
      <c r="AB10" s="88">
        <f>Z10-AA10</f>
        <v>0</v>
      </c>
      <c r="AC10" s="99">
        <v>0</v>
      </c>
      <c r="AD10" s="100">
        <v>0</v>
      </c>
      <c r="AE10" s="88">
        <f>AC10-AD10</f>
        <v>0</v>
      </c>
      <c r="AF10" s="99">
        <v>0</v>
      </c>
      <c r="AG10" s="100">
        <v>0</v>
      </c>
      <c r="AH10" s="88">
        <f>AF10-AG10</f>
        <v>0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3611.1</v>
      </c>
      <c r="F11" s="96">
        <f t="shared" si="0"/>
        <v>3611.1</v>
      </c>
      <c r="G11" s="132">
        <f t="shared" ref="G11:G26" si="2">E11-F11</f>
        <v>0</v>
      </c>
      <c r="H11" s="97">
        <f t="shared" si="1"/>
        <v>3603.1</v>
      </c>
      <c r="I11" s="98">
        <f t="shared" si="1"/>
        <v>3603.1</v>
      </c>
      <c r="J11" s="85">
        <f t="shared" ref="J11:J26" si="3">H11-I11</f>
        <v>0</v>
      </c>
      <c r="K11" s="99">
        <v>3603.1</v>
      </c>
      <c r="L11" s="100">
        <v>3603.1</v>
      </c>
      <c r="M11" s="88">
        <f t="shared" ref="M11:M26" si="4">K11-L11</f>
        <v>0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/>
      <c r="AA11" s="100">
        <v>0</v>
      </c>
      <c r="AB11" s="88">
        <f t="shared" ref="AB11:AB26" si="9">Z11-AA11</f>
        <v>0</v>
      </c>
      <c r="AC11" s="99">
        <v>0</v>
      </c>
      <c r="AD11" s="100">
        <v>0</v>
      </c>
      <c r="AE11" s="88">
        <f t="shared" ref="AE11:AE26" si="10">AC11-AD11</f>
        <v>0</v>
      </c>
      <c r="AF11" s="99"/>
      <c r="AG11" s="100">
        <v>0</v>
      </c>
      <c r="AH11" s="88">
        <f t="shared" ref="AH11:AH26" si="11">AF11-AG11</f>
        <v>0</v>
      </c>
      <c r="AI11" s="99">
        <v>8</v>
      </c>
      <c r="AJ11" s="100">
        <v>8</v>
      </c>
      <c r="AK11" s="88">
        <f t="shared" ref="AK11:AK26" si="12">AI11-AJ11</f>
        <v>0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69</v>
      </c>
      <c r="D12" s="104"/>
      <c r="E12" s="95">
        <f t="shared" si="0"/>
        <v>0</v>
      </c>
      <c r="F12" s="96">
        <f t="shared" si="0"/>
        <v>0</v>
      </c>
      <c r="G12" s="82">
        <f t="shared" si="2"/>
        <v>0</v>
      </c>
      <c r="H12" s="97">
        <f t="shared" si="1"/>
        <v>0</v>
      </c>
      <c r="I12" s="98">
        <f t="shared" si="1"/>
        <v>0</v>
      </c>
      <c r="J12" s="85">
        <f t="shared" si="3"/>
        <v>0</v>
      </c>
      <c r="K12" s="99">
        <v>0</v>
      </c>
      <c r="L12" s="105">
        <v>0</v>
      </c>
      <c r="M12" s="88">
        <f t="shared" si="4"/>
        <v>0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70</v>
      </c>
      <c r="D13" s="133"/>
      <c r="E13" s="95">
        <f t="shared" si="0"/>
        <v>21088</v>
      </c>
      <c r="F13" s="96">
        <f t="shared" si="0"/>
        <v>21088</v>
      </c>
      <c r="G13" s="132">
        <f t="shared" si="2"/>
        <v>0</v>
      </c>
      <c r="H13" s="97">
        <f t="shared" si="1"/>
        <v>21088</v>
      </c>
      <c r="I13" s="98">
        <f t="shared" si="1"/>
        <v>21088</v>
      </c>
      <c r="J13" s="85">
        <f t="shared" si="3"/>
        <v>0</v>
      </c>
      <c r="K13" s="99">
        <v>21088</v>
      </c>
      <c r="L13" s="100">
        <v>21088</v>
      </c>
      <c r="M13" s="88">
        <f t="shared" si="4"/>
        <v>0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/>
      <c r="AG13" s="100">
        <v>0</v>
      </c>
      <c r="AH13" s="88">
        <f t="shared" si="11"/>
        <v>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15</v>
      </c>
      <c r="D14" s="133"/>
      <c r="E14" s="95">
        <f t="shared" si="0"/>
        <v>182549.93</v>
      </c>
      <c r="F14" s="96">
        <f t="shared" si="0"/>
        <v>182549.93</v>
      </c>
      <c r="G14" s="132">
        <f t="shared" si="2"/>
        <v>0</v>
      </c>
      <c r="H14" s="97">
        <f t="shared" si="1"/>
        <v>182549.93</v>
      </c>
      <c r="I14" s="98">
        <f t="shared" si="1"/>
        <v>182549.93</v>
      </c>
      <c r="J14" s="85">
        <f t="shared" si="3"/>
        <v>0</v>
      </c>
      <c r="K14" s="99">
        <v>182549.93</v>
      </c>
      <c r="L14" s="100">
        <v>182549.93</v>
      </c>
      <c r="M14" s="88">
        <f t="shared" si="4"/>
        <v>0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71</v>
      </c>
      <c r="D15" s="133"/>
      <c r="E15" s="95">
        <f t="shared" si="0"/>
        <v>3805</v>
      </c>
      <c r="F15" s="96">
        <f t="shared" si="0"/>
        <v>3802.3</v>
      </c>
      <c r="G15" s="132">
        <f t="shared" si="2"/>
        <v>2.6999999999998181</v>
      </c>
      <c r="H15" s="97">
        <f t="shared" si="1"/>
        <v>3805</v>
      </c>
      <c r="I15" s="98">
        <f t="shared" si="1"/>
        <v>3802.3</v>
      </c>
      <c r="J15" s="85">
        <f t="shared" si="3"/>
        <v>2.6999999999998181</v>
      </c>
      <c r="K15" s="99">
        <v>3805</v>
      </c>
      <c r="L15" s="100">
        <v>3802.3</v>
      </c>
      <c r="M15" s="88">
        <f t="shared" si="4"/>
        <v>2.6999999999998181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72</v>
      </c>
      <c r="D16" s="133"/>
      <c r="E16" s="95">
        <f t="shared" si="0"/>
        <v>0</v>
      </c>
      <c r="F16" s="96">
        <f t="shared" si="0"/>
        <v>0</v>
      </c>
      <c r="G16" s="132">
        <f t="shared" si="2"/>
        <v>0</v>
      </c>
      <c r="H16" s="97">
        <f t="shared" si="1"/>
        <v>0</v>
      </c>
      <c r="I16" s="98">
        <f t="shared" si="1"/>
        <v>0</v>
      </c>
      <c r="J16" s="85">
        <f t="shared" si="3"/>
        <v>0</v>
      </c>
      <c r="K16" s="99">
        <v>0</v>
      </c>
      <c r="L16" s="100">
        <v>0</v>
      </c>
      <c r="M16" s="88">
        <f t="shared" si="4"/>
        <v>0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>
        <v>0</v>
      </c>
      <c r="AG16" s="100">
        <v>0</v>
      </c>
      <c r="AH16" s="88">
        <f t="shared" si="11"/>
        <v>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73</v>
      </c>
      <c r="D17" s="133"/>
      <c r="E17" s="95">
        <f t="shared" si="0"/>
        <v>185</v>
      </c>
      <c r="F17" s="96">
        <f t="shared" si="0"/>
        <v>181.29000000000002</v>
      </c>
      <c r="G17" s="132">
        <f t="shared" si="2"/>
        <v>3.7099999999999795</v>
      </c>
      <c r="H17" s="97">
        <f t="shared" si="1"/>
        <v>185</v>
      </c>
      <c r="I17" s="98">
        <f t="shared" si="1"/>
        <v>181.29000000000002</v>
      </c>
      <c r="J17" s="85">
        <f t="shared" si="3"/>
        <v>3.7099999999999795</v>
      </c>
      <c r="K17" s="99">
        <v>185</v>
      </c>
      <c r="L17" s="100">
        <v>181.29000000000002</v>
      </c>
      <c r="M17" s="88">
        <f t="shared" si="4"/>
        <v>3.7099999999999795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>
        <v>0</v>
      </c>
      <c r="AG17" s="100">
        <v>0</v>
      </c>
      <c r="AH17" s="88">
        <f t="shared" si="11"/>
        <v>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74</v>
      </c>
      <c r="D18" s="133"/>
      <c r="E18" s="95">
        <f t="shared" si="0"/>
        <v>38540</v>
      </c>
      <c r="F18" s="96">
        <f t="shared" si="0"/>
        <v>28323.42</v>
      </c>
      <c r="G18" s="132">
        <f t="shared" si="2"/>
        <v>10216.580000000002</v>
      </c>
      <c r="H18" s="97">
        <f t="shared" si="1"/>
        <v>38540</v>
      </c>
      <c r="I18" s="98">
        <f t="shared" si="1"/>
        <v>28323.42</v>
      </c>
      <c r="J18" s="85">
        <f t="shared" si="3"/>
        <v>10216.580000000002</v>
      </c>
      <c r="K18" s="99">
        <v>38540</v>
      </c>
      <c r="L18" s="100">
        <v>28323.42</v>
      </c>
      <c r="M18" s="88">
        <f t="shared" si="4"/>
        <v>10216.580000000002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>
        <v>0</v>
      </c>
      <c r="AG18" s="100">
        <v>0</v>
      </c>
      <c r="AH18" s="88">
        <f t="shared" si="11"/>
        <v>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75</v>
      </c>
      <c r="D19" s="133"/>
      <c r="E19" s="95">
        <f t="shared" si="0"/>
        <v>126552.3</v>
      </c>
      <c r="F19" s="96">
        <f t="shared" si="0"/>
        <v>126552.3</v>
      </c>
      <c r="G19" s="132">
        <f t="shared" si="2"/>
        <v>0</v>
      </c>
      <c r="H19" s="97">
        <f t="shared" si="1"/>
        <v>126552.3</v>
      </c>
      <c r="I19" s="98">
        <f t="shared" si="1"/>
        <v>126552.3</v>
      </c>
      <c r="J19" s="85">
        <f t="shared" si="3"/>
        <v>0</v>
      </c>
      <c r="K19" s="99">
        <v>126552.3</v>
      </c>
      <c r="L19" s="100">
        <v>126552.3</v>
      </c>
      <c r="M19" s="88">
        <f t="shared" si="4"/>
        <v>0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76</v>
      </c>
      <c r="D20" s="133"/>
      <c r="E20" s="95">
        <f t="shared" si="0"/>
        <v>970</v>
      </c>
      <c r="F20" s="96">
        <f t="shared" si="0"/>
        <v>967.2</v>
      </c>
      <c r="G20" s="132">
        <f t="shared" si="2"/>
        <v>2.7999999999999545</v>
      </c>
      <c r="H20" s="97">
        <f t="shared" si="1"/>
        <v>970</v>
      </c>
      <c r="I20" s="98">
        <f t="shared" si="1"/>
        <v>967.2</v>
      </c>
      <c r="J20" s="85">
        <f t="shared" si="3"/>
        <v>2.7999999999999545</v>
      </c>
      <c r="K20" s="99">
        <v>970</v>
      </c>
      <c r="L20" s="100">
        <v>967.2</v>
      </c>
      <c r="M20" s="88">
        <f t="shared" si="4"/>
        <v>2.7999999999999545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77</v>
      </c>
      <c r="D21" s="133"/>
      <c r="E21" s="95">
        <f t="shared" si="0"/>
        <v>2758.8</v>
      </c>
      <c r="F21" s="96">
        <f t="shared" si="0"/>
        <v>2758.8</v>
      </c>
      <c r="G21" s="132">
        <f t="shared" si="2"/>
        <v>0</v>
      </c>
      <c r="H21" s="97">
        <f t="shared" si="1"/>
        <v>2758.8</v>
      </c>
      <c r="I21" s="98">
        <f t="shared" si="1"/>
        <v>2758.8</v>
      </c>
      <c r="J21" s="85">
        <f t="shared" si="3"/>
        <v>0</v>
      </c>
      <c r="K21" s="99">
        <v>2758.8</v>
      </c>
      <c r="L21" s="100">
        <v>2758.8</v>
      </c>
      <c r="M21" s="88">
        <f t="shared" si="4"/>
        <v>0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78</v>
      </c>
      <c r="D22" s="133"/>
      <c r="E22" s="95">
        <f t="shared" si="0"/>
        <v>0</v>
      </c>
      <c r="F22" s="96">
        <f t="shared" si="0"/>
        <v>0</v>
      </c>
      <c r="G22" s="132">
        <f t="shared" si="2"/>
        <v>0</v>
      </c>
      <c r="H22" s="97">
        <f t="shared" si="1"/>
        <v>0</v>
      </c>
      <c r="I22" s="98">
        <f t="shared" si="1"/>
        <v>0</v>
      </c>
      <c r="J22" s="85">
        <f t="shared" si="3"/>
        <v>0</v>
      </c>
      <c r="K22" s="99"/>
      <c r="L22" s="100">
        <v>0</v>
      </c>
      <c r="M22" s="88">
        <f t="shared" si="4"/>
        <v>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79</v>
      </c>
      <c r="D23" s="133"/>
      <c r="E23" s="95">
        <f t="shared" si="0"/>
        <v>750</v>
      </c>
      <c r="F23" s="96">
        <f t="shared" si="0"/>
        <v>0</v>
      </c>
      <c r="G23" s="132">
        <f t="shared" si="2"/>
        <v>750</v>
      </c>
      <c r="H23" s="97">
        <f t="shared" si="1"/>
        <v>750</v>
      </c>
      <c r="I23" s="98">
        <f t="shared" si="1"/>
        <v>0</v>
      </c>
      <c r="J23" s="85">
        <f t="shared" si="3"/>
        <v>750</v>
      </c>
      <c r="K23" s="99">
        <v>750</v>
      </c>
      <c r="L23" s="100">
        <v>0</v>
      </c>
      <c r="M23" s="88">
        <f t="shared" si="4"/>
        <v>750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0</v>
      </c>
      <c r="AG23" s="100">
        <v>0</v>
      </c>
      <c r="AH23" s="88">
        <f t="shared" si="11"/>
        <v>0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80</v>
      </c>
      <c r="D24" s="133"/>
      <c r="E24" s="95">
        <f t="shared" si="0"/>
        <v>2662.96</v>
      </c>
      <c r="F24" s="96">
        <f t="shared" si="0"/>
        <v>2662.96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2662.96</v>
      </c>
      <c r="AJ24" s="100">
        <v>2662.96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>
        <v>0</v>
      </c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81</v>
      </c>
      <c r="D25" s="133"/>
      <c r="E25" s="95">
        <f t="shared" si="0"/>
        <v>273020.42</v>
      </c>
      <c r="F25" s="96">
        <f t="shared" si="0"/>
        <v>250955.82</v>
      </c>
      <c r="G25" s="132">
        <f t="shared" si="2"/>
        <v>22064.599999999977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>
        <v>0</v>
      </c>
      <c r="BB25" s="105">
        <v>0</v>
      </c>
      <c r="BC25" s="88">
        <f t="shared" si="18"/>
        <v>0</v>
      </c>
      <c r="BD25" s="99">
        <v>273020.42</v>
      </c>
      <c r="BE25" s="105">
        <v>250955.82</v>
      </c>
      <c r="BF25" s="88">
        <f t="shared" si="19"/>
        <v>22064.599999999977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82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83</v>
      </c>
      <c r="B27" s="119"/>
      <c r="C27" s="119"/>
      <c r="D27" s="135"/>
      <c r="E27" s="120">
        <f t="shared" ref="E27:BB27" si="20">SUM(E9:E26)</f>
        <v>2708628.3</v>
      </c>
      <c r="F27" s="121">
        <f t="shared" si="20"/>
        <v>2675586.2699999996</v>
      </c>
      <c r="G27" s="122">
        <f t="shared" si="20"/>
        <v>33042.029999999992</v>
      </c>
      <c r="H27" s="123">
        <f t="shared" si="20"/>
        <v>2432936.92</v>
      </c>
      <c r="I27" s="124">
        <f t="shared" si="20"/>
        <v>2421959.4899999998</v>
      </c>
      <c r="J27" s="125">
        <f t="shared" si="20"/>
        <v>10977.430000000015</v>
      </c>
      <c r="K27" s="123">
        <f t="shared" si="20"/>
        <v>742634.13000000012</v>
      </c>
      <c r="L27" s="127">
        <f t="shared" si="20"/>
        <v>731656.70000000007</v>
      </c>
      <c r="M27" s="128">
        <f t="shared" si="20"/>
        <v>10977.430000000066</v>
      </c>
      <c r="N27" s="123">
        <f t="shared" si="20"/>
        <v>1689703.62</v>
      </c>
      <c r="O27" s="127">
        <f t="shared" si="20"/>
        <v>1689703.62</v>
      </c>
      <c r="P27" s="128">
        <f t="shared" si="20"/>
        <v>0</v>
      </c>
      <c r="Q27" s="123">
        <f t="shared" si="20"/>
        <v>599.17000000000007</v>
      </c>
      <c r="R27" s="127">
        <f t="shared" si="20"/>
        <v>599.17000000000007</v>
      </c>
      <c r="S27" s="128">
        <f t="shared" si="20"/>
        <v>0</v>
      </c>
      <c r="T27" s="136">
        <f t="shared" si="20"/>
        <v>0</v>
      </c>
      <c r="U27" s="129">
        <f t="shared" si="20"/>
        <v>0</v>
      </c>
      <c r="V27" s="128">
        <f t="shared" si="20"/>
        <v>0</v>
      </c>
      <c r="W27" s="136">
        <f t="shared" si="20"/>
        <v>0</v>
      </c>
      <c r="X27" s="129">
        <f t="shared" si="20"/>
        <v>0</v>
      </c>
      <c r="Y27" s="128">
        <f t="shared" si="20"/>
        <v>0</v>
      </c>
      <c r="Z27" s="123">
        <f t="shared" si="20"/>
        <v>0</v>
      </c>
      <c r="AA27" s="127">
        <f t="shared" si="20"/>
        <v>0</v>
      </c>
      <c r="AB27" s="128">
        <f t="shared" si="20"/>
        <v>0</v>
      </c>
      <c r="AC27" s="123">
        <f t="shared" si="20"/>
        <v>0</v>
      </c>
      <c r="AD27" s="127">
        <f t="shared" si="20"/>
        <v>0</v>
      </c>
      <c r="AE27" s="128">
        <f t="shared" si="20"/>
        <v>0</v>
      </c>
      <c r="AF27" s="123">
        <f t="shared" si="20"/>
        <v>0</v>
      </c>
      <c r="AG27" s="127">
        <f t="shared" si="20"/>
        <v>0</v>
      </c>
      <c r="AH27" s="128">
        <f t="shared" si="20"/>
        <v>0</v>
      </c>
      <c r="AI27" s="126">
        <f t="shared" si="20"/>
        <v>2670.96</v>
      </c>
      <c r="AJ27" s="127">
        <f t="shared" si="20"/>
        <v>2670.96</v>
      </c>
      <c r="AK27" s="128">
        <f t="shared" si="20"/>
        <v>0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si="20"/>
        <v>0</v>
      </c>
      <c r="AP27" s="127">
        <f t="shared" si="20"/>
        <v>0</v>
      </c>
      <c r="AQ27" s="128">
        <f t="shared" si="20"/>
        <v>0</v>
      </c>
      <c r="AR27" s="123">
        <f t="shared" si="20"/>
        <v>0</v>
      </c>
      <c r="AS27" s="127">
        <f t="shared" si="20"/>
        <v>0</v>
      </c>
      <c r="AT27" s="128">
        <f t="shared" si="20"/>
        <v>0</v>
      </c>
      <c r="AU27" s="123">
        <f t="shared" si="20"/>
        <v>0</v>
      </c>
      <c r="AV27" s="127">
        <f t="shared" si="20"/>
        <v>0</v>
      </c>
      <c r="AW27" s="128">
        <f t="shared" si="20"/>
        <v>0</v>
      </c>
      <c r="AX27" s="123">
        <f t="shared" si="20"/>
        <v>0</v>
      </c>
      <c r="AY27" s="127">
        <f t="shared" si="20"/>
        <v>0</v>
      </c>
      <c r="AZ27" s="128">
        <f t="shared" si="20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273020.42</v>
      </c>
      <c r="BE27" s="127">
        <f>SUM(BE9:BE26)</f>
        <v>250955.82</v>
      </c>
      <c r="BF27" s="128">
        <f>SUM(BF9:BF25)</f>
        <v>22064.599999999977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C5AD-1F6E-4F82-8C5B-D3ED1C5C0D7D}">
  <sheetPr codeName="Лист15"/>
  <dimension ref="A1:O120"/>
  <sheetViews>
    <sheetView zoomScale="82" zoomScaleNormal="82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Низкиничі!B4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3603.1000000000004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Низкиничі!I11</f>
        <v>3603.1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1419.8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315.60000000000002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315.60000000000002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f>300+15.6</f>
        <v>315.60000000000002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9</v>
      </c>
      <c r="C33" s="12"/>
      <c r="D33" s="13">
        <v>1019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11</v>
      </c>
      <c r="C40" s="23"/>
      <c r="D40" s="13">
        <v>848.7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12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>
        <v>2211.9</v>
      </c>
      <c r="B47" s="12" t="s">
        <v>13</v>
      </c>
      <c r="C47" s="12"/>
      <c r="D47" s="13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0</v>
      </c>
      <c r="D48" s="17"/>
      <c r="E48" s="18">
        <f>D47-C48</f>
        <v>0</v>
      </c>
    </row>
    <row r="49" spans="1:15" hidden="1" collapsed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14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14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14</v>
      </c>
    </row>
    <row r="65" spans="1:15" ht="39.75" customHeight="1" x14ac:dyDescent="0.3">
      <c r="A65" s="4">
        <v>2240</v>
      </c>
      <c r="B65" s="5" t="s">
        <v>15</v>
      </c>
      <c r="C65" s="5"/>
      <c r="D65" s="6">
        <f>SUM(D67:D100)</f>
        <v>182549.93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Низкиничі!I14</f>
        <v>182549.93</v>
      </c>
      <c r="E66" s="8" t="b">
        <f>D66=D65</f>
        <v>1</v>
      </c>
      <c r="F66" s="28"/>
    </row>
    <row r="67" spans="1:15" collapsed="1" x14ac:dyDescent="0.3">
      <c r="A67" s="14">
        <v>2240.1</v>
      </c>
      <c r="B67" s="12" t="s">
        <v>16</v>
      </c>
      <c r="C67" s="12"/>
      <c r="D67" s="13">
        <v>1405</v>
      </c>
    </row>
    <row r="68" spans="1:15" hidden="1" x14ac:dyDescent="0.3">
      <c r="A68" s="14">
        <v>2240.1999999999998</v>
      </c>
      <c r="B68" s="22" t="s">
        <v>17</v>
      </c>
      <c r="C68" s="23"/>
      <c r="D68" s="13"/>
    </row>
    <row r="69" spans="1:15" x14ac:dyDescent="0.3">
      <c r="A69" s="14">
        <v>2240.3000000000002</v>
      </c>
      <c r="B69" s="22" t="s">
        <v>18</v>
      </c>
      <c r="C69" s="23"/>
      <c r="D69" s="13">
        <v>101.33</v>
      </c>
    </row>
    <row r="70" spans="1:15" hidden="1" outlineLevel="1" x14ac:dyDescent="0.3">
      <c r="A70" s="14"/>
      <c r="B70" s="15"/>
      <c r="C70" s="16">
        <f>SUM(C71:C77)</f>
        <v>101.33</v>
      </c>
      <c r="D70" s="17"/>
      <c r="E70" s="18">
        <f>D69-C70</f>
        <v>0</v>
      </c>
    </row>
    <row r="71" spans="1:15" collapsed="1" x14ac:dyDescent="0.3">
      <c r="A71" s="14">
        <v>301</v>
      </c>
      <c r="B71" s="20" t="s">
        <v>19</v>
      </c>
      <c r="C71" s="17">
        <v>101.33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20</v>
      </c>
      <c r="C78" s="23"/>
      <c r="D78" s="13"/>
    </row>
    <row r="79" spans="1:15" x14ac:dyDescent="0.3">
      <c r="A79" s="14">
        <v>2240.5</v>
      </c>
      <c r="B79" s="22" t="s">
        <v>21</v>
      </c>
      <c r="C79" s="23"/>
      <c r="D79" s="13">
        <v>67299.600000000006</v>
      </c>
    </row>
    <row r="80" spans="1:15" hidden="1" outlineLevel="1" x14ac:dyDescent="0.3">
      <c r="A80" s="14"/>
      <c r="B80" s="15"/>
      <c r="C80" s="16">
        <f>SUM(C81:C88)</f>
        <v>67299.600000000006</v>
      </c>
      <c r="D80" s="17"/>
      <c r="E80" s="18">
        <f>D79-C80</f>
        <v>0</v>
      </c>
    </row>
    <row r="81" spans="1:4" ht="17.25" customHeight="1" collapsed="1" x14ac:dyDescent="0.3">
      <c r="A81" s="14">
        <v>520</v>
      </c>
      <c r="B81" s="24" t="s">
        <v>22</v>
      </c>
      <c r="C81" s="17">
        <v>67299.600000000006</v>
      </c>
      <c r="D81" s="17"/>
    </row>
    <row r="82" spans="1:4" ht="17.25" hidden="1" customHeight="1" x14ac:dyDescent="0.3">
      <c r="A82" s="14"/>
      <c r="B82" s="24"/>
      <c r="C82" s="17"/>
      <c r="D82" s="17"/>
    </row>
    <row r="83" spans="1:4" hidden="1" x14ac:dyDescent="0.3">
      <c r="A83" s="14"/>
      <c r="B83" s="24"/>
      <c r="C83" s="17"/>
      <c r="D83" s="17"/>
    </row>
    <row r="84" spans="1:4" hidden="1" x14ac:dyDescent="0.3">
      <c r="A84" s="14"/>
      <c r="B84" s="24"/>
      <c r="C84" s="17"/>
      <c r="D84" s="17"/>
    </row>
    <row r="85" spans="1:4" hidden="1" x14ac:dyDescent="0.3">
      <c r="A85" s="14"/>
      <c r="B85" s="24"/>
      <c r="C85" s="17"/>
      <c r="D85" s="17"/>
    </row>
    <row r="86" spans="1:4" hidden="1" x14ac:dyDescent="0.3">
      <c r="A86" s="14"/>
      <c r="B86" s="20"/>
      <c r="C86" s="17"/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>
        <v>2240.6</v>
      </c>
      <c r="B89" s="22" t="s">
        <v>23</v>
      </c>
      <c r="C89" s="23"/>
      <c r="D89" s="13"/>
    </row>
    <row r="90" spans="1:4" hidden="1" x14ac:dyDescent="0.3">
      <c r="A90" s="14">
        <v>2240.6999999999998</v>
      </c>
      <c r="B90" s="22" t="s">
        <v>24</v>
      </c>
      <c r="C90" s="23"/>
      <c r="D90" s="13"/>
    </row>
    <row r="91" spans="1:4" x14ac:dyDescent="0.3">
      <c r="A91" s="14">
        <v>2240.8000000000002</v>
      </c>
      <c r="B91" s="22" t="s">
        <v>25</v>
      </c>
      <c r="C91" s="23"/>
      <c r="D91" s="13">
        <v>478.5</v>
      </c>
    </row>
    <row r="92" spans="1:4" hidden="1" x14ac:dyDescent="0.3">
      <c r="A92" s="14">
        <v>2240.9</v>
      </c>
      <c r="B92" s="22" t="s">
        <v>26</v>
      </c>
      <c r="C92" s="23"/>
      <c r="D92" s="13"/>
    </row>
    <row r="93" spans="1:4" hidden="1" x14ac:dyDescent="0.3">
      <c r="A93" s="14">
        <v>2241.1</v>
      </c>
      <c r="B93" s="22" t="s">
        <v>27</v>
      </c>
      <c r="C93" s="23"/>
      <c r="D93" s="13"/>
    </row>
    <row r="94" spans="1:4" hidden="1" x14ac:dyDescent="0.3">
      <c r="A94" s="14">
        <v>2241.1999999999998</v>
      </c>
      <c r="B94" s="22" t="s">
        <v>28</v>
      </c>
      <c r="C94" s="23"/>
      <c r="D94" s="13"/>
    </row>
    <row r="95" spans="1:4" hidden="1" x14ac:dyDescent="0.3">
      <c r="A95" s="14">
        <v>2241.3000000000002</v>
      </c>
      <c r="B95" s="22" t="s">
        <v>29</v>
      </c>
      <c r="C95" s="23"/>
      <c r="D95" s="13"/>
    </row>
    <row r="96" spans="1:4" hidden="1" x14ac:dyDescent="0.3">
      <c r="A96" s="14">
        <v>2241.4</v>
      </c>
      <c r="B96" s="22" t="s">
        <v>30</v>
      </c>
      <c r="C96" s="23"/>
      <c r="D96" s="13"/>
    </row>
    <row r="97" spans="1:5" hidden="1" x14ac:dyDescent="0.3">
      <c r="A97" s="14">
        <v>2241.5</v>
      </c>
      <c r="B97" s="22" t="s">
        <v>31</v>
      </c>
      <c r="C97" s="23"/>
      <c r="D97" s="13"/>
    </row>
    <row r="98" spans="1:5" ht="38.25" hidden="1" customHeight="1" x14ac:dyDescent="0.3">
      <c r="A98" s="14">
        <v>2241.6</v>
      </c>
      <c r="B98" s="29" t="s">
        <v>32</v>
      </c>
      <c r="C98" s="23"/>
      <c r="D98" s="13"/>
    </row>
    <row r="99" spans="1:5" hidden="1" x14ac:dyDescent="0.3">
      <c r="A99" s="14">
        <v>2241.6999999999998</v>
      </c>
      <c r="B99" s="22" t="s">
        <v>33</v>
      </c>
      <c r="C99" s="23"/>
      <c r="D99" s="13"/>
    </row>
    <row r="100" spans="1:5" x14ac:dyDescent="0.3">
      <c r="A100" s="14">
        <v>2241.9</v>
      </c>
      <c r="B100" s="22" t="s">
        <v>34</v>
      </c>
      <c r="C100" s="23"/>
      <c r="D100" s="13">
        <v>113265.5</v>
      </c>
    </row>
    <row r="101" spans="1:5" hidden="1" outlineLevel="1" x14ac:dyDescent="0.3">
      <c r="A101" s="14"/>
      <c r="B101" s="15"/>
      <c r="C101" s="16">
        <f>SUM(C102:C118)</f>
        <v>113265.5</v>
      </c>
      <c r="D101" s="30"/>
      <c r="E101" s="18">
        <f>D100-C101</f>
        <v>0</v>
      </c>
    </row>
    <row r="102" spans="1:5" ht="37.5" collapsed="1" x14ac:dyDescent="0.3">
      <c r="A102" s="14">
        <v>903</v>
      </c>
      <c r="B102" s="31" t="s">
        <v>35</v>
      </c>
      <c r="C102" s="17">
        <f>196.8+196.8+196.8+196.8+196.8+196.8+196.8+196.8+196.8+196.8+196.8</f>
        <v>2164.7999999999997</v>
      </c>
      <c r="D102" s="17"/>
    </row>
    <row r="103" spans="1:5" x14ac:dyDescent="0.3">
      <c r="A103" s="14">
        <v>905</v>
      </c>
      <c r="B103" s="31" t="s">
        <v>36</v>
      </c>
      <c r="C103" s="17">
        <v>1787.5</v>
      </c>
      <c r="D103" s="17"/>
    </row>
    <row r="104" spans="1:5" x14ac:dyDescent="0.3">
      <c r="A104" s="14">
        <v>919</v>
      </c>
      <c r="B104" s="31" t="s">
        <v>37</v>
      </c>
      <c r="C104" s="17">
        <f>635.4+3523.2</f>
        <v>4158.5999999999995</v>
      </c>
      <c r="D104" s="17"/>
    </row>
    <row r="105" spans="1:5" x14ac:dyDescent="0.3">
      <c r="A105" s="14">
        <v>907</v>
      </c>
      <c r="B105" s="24" t="s">
        <v>38</v>
      </c>
      <c r="C105" s="17">
        <v>154.6</v>
      </c>
      <c r="D105" s="17"/>
    </row>
    <row r="106" spans="1:5" hidden="1" x14ac:dyDescent="0.3">
      <c r="A106" s="14">
        <v>910</v>
      </c>
      <c r="B106" s="24" t="s">
        <v>39</v>
      </c>
      <c r="C106" s="17"/>
      <c r="D106" s="17"/>
    </row>
    <row r="107" spans="1:5" x14ac:dyDescent="0.3">
      <c r="A107" s="14">
        <v>921</v>
      </c>
      <c r="B107" s="31" t="s">
        <v>40</v>
      </c>
      <c r="C107" s="17">
        <v>105000</v>
      </c>
      <c r="D107" s="17"/>
    </row>
    <row r="108" spans="1:5" hidden="1" x14ac:dyDescent="0.3">
      <c r="A108" s="14"/>
      <c r="B108" s="24"/>
      <c r="C108" s="17"/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4"/>
      <c r="C111" s="17"/>
      <c r="D111" s="17"/>
    </row>
    <row r="112" spans="1:5" hidden="1" x14ac:dyDescent="0.3">
      <c r="A112" s="14"/>
      <c r="B112" s="24"/>
      <c r="C112" s="17"/>
      <c r="D112" s="17"/>
    </row>
    <row r="113" spans="1:4" hidden="1" x14ac:dyDescent="0.3">
      <c r="A113" s="14"/>
      <c r="B113" s="24"/>
      <c r="C113" s="17"/>
      <c r="D113" s="17"/>
    </row>
    <row r="114" spans="1:4" hidden="1" x14ac:dyDescent="0.3">
      <c r="A114" s="14"/>
      <c r="B114" s="24"/>
      <c r="C114" s="17"/>
      <c r="D114" s="17"/>
    </row>
    <row r="115" spans="1:4" hidden="1" x14ac:dyDescent="0.3">
      <c r="A115" s="14"/>
      <c r="B115" s="24"/>
      <c r="C115" s="17"/>
      <c r="D115" s="17"/>
    </row>
    <row r="116" spans="1:4" hidden="1" x14ac:dyDescent="0.3">
      <c r="A116" s="14"/>
      <c r="B116" s="24"/>
      <c r="C116" s="17"/>
      <c r="D116" s="17"/>
    </row>
    <row r="117" spans="1:4" hidden="1" x14ac:dyDescent="0.3">
      <c r="A117" s="14"/>
      <c r="B117" s="24"/>
      <c r="C117" s="17"/>
      <c r="D117" s="17"/>
    </row>
    <row r="118" spans="1:4" hidden="1" x14ac:dyDescent="0.3">
      <c r="A118" s="14"/>
      <c r="B118" s="24"/>
      <c r="C118" s="17"/>
      <c r="D118" s="17"/>
    </row>
    <row r="119" spans="1:4" hidden="1" outlineLevel="1" x14ac:dyDescent="0.3">
      <c r="B119" s="32"/>
      <c r="D119" s="3" t="b">
        <f>D65=D66</f>
        <v>1</v>
      </c>
    </row>
    <row r="120" spans="1:4" hidden="1" collapsed="1" x14ac:dyDescent="0.3">
      <c r="B120" s="32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2023-02-02T08:48:25Z</dcterms:created>
  <dcterms:modified xsi:type="dcterms:W3CDTF">2023-02-02T08:48:27Z</dcterms:modified>
</cp:coreProperties>
</file>