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ОШ\"/>
    </mc:Choice>
  </mc:AlternateContent>
  <xr:revisionPtr revIDLastSave="0" documentId="13_ncr:1_{A46B81A5-C408-410E-A9A0-B5A036824438}" xr6:coauthVersionLast="36" xr6:coauthVersionMax="36" xr10:uidLastSave="{00000000-0000-0000-0000-000000000000}"/>
  <bookViews>
    <workbookView xWindow="0" yWindow="0" windowWidth="28800" windowHeight="12225" xr2:uid="{E82F3F5C-6175-47AC-A578-914B94415303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/>
  <c r="G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G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I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F11" i="3"/>
  <c r="AE11" i="3"/>
  <c r="AB11" i="3"/>
  <c r="Y11" i="3"/>
  <c r="V11" i="3"/>
  <c r="S11" i="3"/>
  <c r="P11" i="3"/>
  <c r="M11" i="3"/>
  <c r="I11" i="3"/>
  <c r="J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H9" i="3"/>
  <c r="E9" i="3"/>
  <c r="C112" i="2"/>
  <c r="C110" i="2"/>
  <c r="E110" i="2" s="1"/>
  <c r="C89" i="2"/>
  <c r="E89" i="2" s="1"/>
  <c r="C79" i="2"/>
  <c r="E79" i="2" s="1"/>
  <c r="D74" i="2"/>
  <c r="D121" i="2" s="1"/>
  <c r="C51" i="2"/>
  <c r="E51" i="2" s="1"/>
  <c r="C45" i="2"/>
  <c r="E45" i="2" s="1"/>
  <c r="C37" i="2"/>
  <c r="E37" i="2" s="1"/>
  <c r="C22" i="2"/>
  <c r="E22" i="2" s="1"/>
  <c r="C9" i="2"/>
  <c r="C8" i="2"/>
  <c r="E8" i="2" s="1"/>
  <c r="D4" i="2"/>
  <c r="D70" i="2" s="1"/>
  <c r="E75" i="2" l="1"/>
  <c r="E5" i="2"/>
  <c r="J26" i="3"/>
  <c r="J9" i="3"/>
  <c r="J18" i="3"/>
  <c r="J25" i="3"/>
  <c r="Y27" i="3"/>
  <c r="AK27" i="3"/>
  <c r="AW27" i="3"/>
  <c r="AN27" i="3"/>
  <c r="J17" i="3"/>
  <c r="AH11" i="3"/>
  <c r="AH27" i="3" s="1"/>
  <c r="AB27" i="3"/>
  <c r="AZ27" i="3"/>
  <c r="E22" i="3"/>
  <c r="F14" i="3"/>
  <c r="E21" i="3"/>
  <c r="G21" i="3" s="1"/>
  <c r="J22" i="3"/>
  <c r="P27" i="3"/>
  <c r="J13" i="3"/>
  <c r="E11" i="3"/>
  <c r="K27" i="3"/>
  <c r="H14" i="3"/>
  <c r="J14" i="3" s="1"/>
  <c r="M14" i="3"/>
  <c r="M27" i="3" s="1"/>
  <c r="S27" i="3"/>
  <c r="I27" i="3"/>
  <c r="V27" i="3"/>
  <c r="AT27" i="3"/>
  <c r="BF27" i="3"/>
  <c r="G13" i="3"/>
  <c r="J15" i="3"/>
  <c r="J16" i="3"/>
  <c r="J19" i="3"/>
  <c r="J20" i="3"/>
  <c r="J23" i="3"/>
  <c r="J24" i="3"/>
  <c r="G15" i="3"/>
  <c r="G19" i="3"/>
  <c r="G23" i="3"/>
  <c r="F10" i="3"/>
  <c r="G10" i="3" s="1"/>
  <c r="J10" i="3"/>
  <c r="J27" i="3" s="1"/>
  <c r="E12" i="3"/>
  <c r="G12" i="3" s="1"/>
  <c r="AE27" i="3"/>
  <c r="AQ27" i="3"/>
  <c r="BC27" i="3"/>
  <c r="AF27" i="3"/>
  <c r="F9" i="3"/>
  <c r="F11" i="3"/>
  <c r="G11" i="3" s="1"/>
  <c r="F16" i="3"/>
  <c r="G16" i="3" s="1"/>
  <c r="F18" i="3"/>
  <c r="G18" i="3" s="1"/>
  <c r="F20" i="3"/>
  <c r="G20" i="3" s="1"/>
  <c r="F22" i="3"/>
  <c r="F24" i="3"/>
  <c r="G24" i="3" s="1"/>
  <c r="F26" i="3"/>
  <c r="G26" i="3" s="1"/>
  <c r="H27" i="3" l="1"/>
  <c r="E14" i="3"/>
  <c r="G22" i="3"/>
  <c r="G9" i="3"/>
  <c r="F27" i="3"/>
  <c r="G14" i="3" l="1"/>
  <c r="E27" i="3"/>
  <c r="G27" i="3"/>
</calcChain>
</file>

<file path=xl/sharedStrings.xml><?xml version="1.0" encoding="utf-8"?>
<sst xmlns="http://schemas.openxmlformats.org/spreadsheetml/2006/main" count="143" uniqueCount="88">
  <si>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</si>
  <si>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</si>
  <si>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</si>
  <si>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</si>
  <si>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</si>
  <si>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</si>
  <si>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 xml:space="preserve">Підписка </t>
  </si>
  <si>
    <t>Медикаменти</t>
  </si>
  <si>
    <t>Господарчі товари</t>
  </si>
  <si>
    <t>господарчі товари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</si>
  <si>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</si>
  <si>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</si>
  <si>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</si>
  <si>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</si>
  <si>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</si>
  <si>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</si>
  <si>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</si>
  <si>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</si>
  <si>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</si>
  <si>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</si>
  <si>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</si>
  <si>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</si>
  <si>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</si>
  <si>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обладнання та встановлеення лічильника / 03. 2022</t>
  </si>
  <si>
    <t>поточний ремонт БФП / 09.2022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</si>
  <si>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</si>
  <si>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</si>
  <si>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</si>
  <si>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</si>
  <si>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</si>
  <si>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</si>
  <si>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</si>
  <si>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</si>
  <si>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</si>
  <si>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</si>
  <si>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</si>
  <si>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</si>
  <si>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</si>
  <si>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02,03,04,05,06,07,08,09. 2022</t>
  </si>
  <si>
    <t>встановлення лічильників води / 02. 2022</t>
  </si>
  <si>
    <t>оновлення прогр. комплексу "КУРС" / 03. 2022</t>
  </si>
  <si>
    <t>послуги харчування на семінарі / 06.2022</t>
  </si>
  <si>
    <t>промивка трубопроводу / 07.2022</t>
  </si>
  <si>
    <t>дослідження змивів та проб питної води / 09.2022</t>
  </si>
  <si>
    <t>Кошторисні призначення та касові видатки ЗЗСО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</si>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</sst>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6D8BFC23-FDB8-4E26-AA23-4E52C595E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A2A2-368A-4F24-A7DF-A1B3D1677D5E}">
  <sheetPr codeName="Лист1">
    <pageSetUpPr fitToPage="1"/>
  </sheetPr>
  <dimension ref="A1:BM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7" customWidth="1"/>
    <col min="2" max="2" width="10.140625" style="139" customWidth="1"/>
    <col min="3" max="3" width="16" style="138" customWidth="1"/>
    <col min="4" max="4" width="22.85546875" style="91" customWidth="1"/>
    <col min="5" max="5" width="24.7109375" style="91" customWidth="1"/>
    <col min="6" max="6" width="23.7109375" style="138" customWidth="1"/>
    <col min="7" max="7" width="22.28515625" style="138" customWidth="1"/>
    <col min="8" max="8" width="25.28515625" style="138" customWidth="1"/>
    <col min="9" max="9" width="23" style="138" customWidth="1"/>
    <col min="10" max="10" width="21.5703125" style="138" customWidth="1"/>
    <col min="11" max="11" width="21.5703125" style="91" customWidth="1"/>
    <col min="12" max="13" width="21.140625" style="138" customWidth="1"/>
    <col min="14" max="14" width="21.5703125" style="91" customWidth="1"/>
    <col min="15" max="16" width="21.140625" style="138" customWidth="1"/>
    <col min="17" max="17" width="21.5703125" style="91" customWidth="1"/>
    <col min="18" max="19" width="21.140625" style="138" customWidth="1"/>
    <col min="20" max="20" width="21.5703125" style="91" hidden="1" customWidth="1"/>
    <col min="21" max="22" width="21.140625" style="138" hidden="1" customWidth="1"/>
    <col min="23" max="23" width="21.5703125" style="91" hidden="1" customWidth="1"/>
    <col min="24" max="25" width="21.140625" style="138" hidden="1" customWidth="1"/>
    <col min="26" max="26" width="21.5703125" style="91" customWidth="1"/>
    <col min="27" max="28" width="21.140625" style="138" customWidth="1"/>
    <col min="29" max="29" width="21.5703125" style="91" customWidth="1"/>
    <col min="30" max="31" width="21.140625" style="138" customWidth="1"/>
    <col min="32" max="32" width="18.140625" style="91" customWidth="1"/>
    <col min="33" max="34" width="17.85546875" style="138" customWidth="1"/>
    <col min="35" max="35" width="20.5703125" style="138" customWidth="1"/>
    <col min="36" max="37" width="22.7109375" style="138" customWidth="1"/>
    <col min="38" max="38" width="21.140625" style="91" hidden="1" customWidth="1"/>
    <col min="39" max="40" width="20.85546875" style="138" hidden="1" customWidth="1"/>
    <col min="41" max="41" width="21.5703125" style="91" hidden="1" customWidth="1"/>
    <col min="42" max="43" width="21.140625" style="138" hidden="1" customWidth="1"/>
    <col min="44" max="44" width="21.5703125" style="91" hidden="1" customWidth="1"/>
    <col min="45" max="46" width="21.140625" style="138" hidden="1" customWidth="1"/>
    <col min="47" max="47" width="21.5703125" style="91" hidden="1" customWidth="1"/>
    <col min="48" max="49" width="21.140625" style="138" hidden="1" customWidth="1"/>
    <col min="50" max="50" width="21.5703125" style="91" hidden="1" customWidth="1"/>
    <col min="51" max="52" width="21.140625" style="138" hidden="1" customWidth="1"/>
    <col min="53" max="53" width="22" style="91" hidden="1" customWidth="1"/>
    <col min="54" max="54" width="20" style="138" hidden="1" customWidth="1"/>
    <col min="55" max="55" width="18.28515625" style="138" hidden="1" customWidth="1"/>
    <col min="56" max="56" width="22" style="91" hidden="1" customWidth="1"/>
    <col min="57" max="57" width="20" style="138" hidden="1" customWidth="1"/>
    <col min="58" max="58" width="18.28515625" style="138" hidden="1" customWidth="1"/>
    <col min="59" max="60" width="18.140625" style="138" customWidth="1"/>
    <col min="61" max="61" width="14.28515625" style="91" customWidth="1"/>
    <col min="62" max="64" width="18.140625" style="138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46</v>
      </c>
      <c r="B6" s="42" t="s">
        <v>47</v>
      </c>
      <c r="C6" s="43" t="s">
        <v>48</v>
      </c>
      <c r="D6" s="44"/>
      <c r="E6" s="45" t="s">
        <v>49</v>
      </c>
      <c r="F6" s="46"/>
      <c r="G6" s="47"/>
      <c r="H6" s="45" t="s">
        <v>50</v>
      </c>
      <c r="I6" s="46"/>
      <c r="J6" s="47"/>
      <c r="K6" s="48" t="s">
        <v>51</v>
      </c>
      <c r="L6" s="49"/>
      <c r="M6" s="50"/>
      <c r="N6" s="48" t="s">
        <v>52</v>
      </c>
      <c r="O6" s="49"/>
      <c r="P6" s="50"/>
      <c r="Q6" s="48" t="s">
        <v>53</v>
      </c>
      <c r="R6" s="49"/>
      <c r="S6" s="50"/>
      <c r="T6" s="48" t="s">
        <v>54</v>
      </c>
      <c r="U6" s="49"/>
      <c r="V6" s="50"/>
      <c r="W6" s="48" t="s">
        <v>55</v>
      </c>
      <c r="X6" s="49"/>
      <c r="Y6" s="50"/>
      <c r="Z6" s="48" t="s">
        <v>56</v>
      </c>
      <c r="AA6" s="49"/>
      <c r="AB6" s="50"/>
      <c r="AC6" s="48" t="s">
        <v>57</v>
      </c>
      <c r="AD6" s="49"/>
      <c r="AE6" s="50"/>
      <c r="AF6" s="48" t="s">
        <v>58</v>
      </c>
      <c r="AG6" s="49"/>
      <c r="AH6" s="50"/>
      <c r="AI6" s="49" t="s">
        <v>59</v>
      </c>
      <c r="AJ6" s="49"/>
      <c r="AK6" s="50"/>
      <c r="AL6" s="48" t="s">
        <v>60</v>
      </c>
      <c r="AM6" s="49"/>
      <c r="AN6" s="50"/>
      <c r="AO6" s="48" t="s">
        <v>61</v>
      </c>
      <c r="AP6" s="49"/>
      <c r="AQ6" s="50"/>
      <c r="AR6" s="48" t="s">
        <v>62</v>
      </c>
      <c r="AS6" s="49"/>
      <c r="AT6" s="50"/>
      <c r="AU6" s="48" t="s">
        <v>63</v>
      </c>
      <c r="AV6" s="49"/>
      <c r="AW6" s="50"/>
      <c r="AX6" s="48" t="s">
        <v>64</v>
      </c>
      <c r="AY6" s="49"/>
      <c r="AZ6" s="50"/>
      <c r="BA6" s="51" t="s">
        <v>65</v>
      </c>
      <c r="BB6" s="52"/>
      <c r="BC6" s="53"/>
      <c r="BD6" s="51" t="s">
        <v>66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67</v>
      </c>
      <c r="F7" s="59" t="s">
        <v>68</v>
      </c>
      <c r="G7" s="60" t="s">
        <v>69</v>
      </c>
      <c r="H7" s="58" t="s">
        <v>67</v>
      </c>
      <c r="I7" s="59" t="s">
        <v>68</v>
      </c>
      <c r="J7" s="60" t="s">
        <v>69</v>
      </c>
      <c r="K7" s="61" t="s">
        <v>67</v>
      </c>
      <c r="L7" s="62" t="s">
        <v>68</v>
      </c>
      <c r="M7" s="63" t="s">
        <v>69</v>
      </c>
      <c r="N7" s="61" t="s">
        <v>67</v>
      </c>
      <c r="O7" s="62" t="s">
        <v>68</v>
      </c>
      <c r="P7" s="63" t="s">
        <v>69</v>
      </c>
      <c r="Q7" s="61" t="s">
        <v>67</v>
      </c>
      <c r="R7" s="62" t="s">
        <v>68</v>
      </c>
      <c r="S7" s="63" t="s">
        <v>69</v>
      </c>
      <c r="T7" s="61" t="s">
        <v>67</v>
      </c>
      <c r="U7" s="62" t="s">
        <v>68</v>
      </c>
      <c r="V7" s="63" t="s">
        <v>69</v>
      </c>
      <c r="W7" s="61" t="s">
        <v>67</v>
      </c>
      <c r="X7" s="62" t="s">
        <v>68</v>
      </c>
      <c r="Y7" s="63" t="s">
        <v>69</v>
      </c>
      <c r="Z7" s="61" t="s">
        <v>67</v>
      </c>
      <c r="AA7" s="62" t="s">
        <v>68</v>
      </c>
      <c r="AB7" s="63" t="s">
        <v>69</v>
      </c>
      <c r="AC7" s="61" t="s">
        <v>67</v>
      </c>
      <c r="AD7" s="62" t="s">
        <v>68</v>
      </c>
      <c r="AE7" s="63" t="s">
        <v>69</v>
      </c>
      <c r="AF7" s="61" t="s">
        <v>67</v>
      </c>
      <c r="AG7" s="62" t="s">
        <v>68</v>
      </c>
      <c r="AH7" s="63" t="s">
        <v>69</v>
      </c>
      <c r="AI7" s="61" t="s">
        <v>67</v>
      </c>
      <c r="AJ7" s="62" t="s">
        <v>68</v>
      </c>
      <c r="AK7" s="63" t="s">
        <v>69</v>
      </c>
      <c r="AL7" s="61" t="s">
        <v>67</v>
      </c>
      <c r="AM7" s="62" t="s">
        <v>68</v>
      </c>
      <c r="AN7" s="63" t="s">
        <v>69</v>
      </c>
      <c r="AO7" s="61" t="s">
        <v>67</v>
      </c>
      <c r="AP7" s="62" t="s">
        <v>68</v>
      </c>
      <c r="AQ7" s="63" t="s">
        <v>69</v>
      </c>
      <c r="AR7" s="61" t="s">
        <v>67</v>
      </c>
      <c r="AS7" s="62" t="s">
        <v>68</v>
      </c>
      <c r="AT7" s="63" t="s">
        <v>69</v>
      </c>
      <c r="AU7" s="61" t="s">
        <v>67</v>
      </c>
      <c r="AV7" s="62" t="s">
        <v>68</v>
      </c>
      <c r="AW7" s="63" t="s">
        <v>69</v>
      </c>
      <c r="AX7" s="61" t="s">
        <v>67</v>
      </c>
      <c r="AY7" s="62" t="s">
        <v>68</v>
      </c>
      <c r="AZ7" s="63" t="s">
        <v>69</v>
      </c>
      <c r="BA7" s="61" t="s">
        <v>67</v>
      </c>
      <c r="BB7" s="62" t="s">
        <v>68</v>
      </c>
      <c r="BC7" s="63" t="s">
        <v>69</v>
      </c>
      <c r="BD7" s="61" t="s">
        <v>67</v>
      </c>
      <c r="BE7" s="62" t="s">
        <v>68</v>
      </c>
      <c r="BF7" s="63" t="s">
        <v>69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87</v>
      </c>
      <c r="B9" s="130">
        <v>2111</v>
      </c>
      <c r="C9" s="79" t="s">
        <v>70</v>
      </c>
      <c r="D9" s="131"/>
      <c r="E9" s="80">
        <f>H9+AF9+AI9+AL9+AO9+AR9+AU9+AX9+BA9+BD9</f>
        <v>12667830.73</v>
      </c>
      <c r="F9" s="81">
        <f>I9+AG9+AJ9+AM9+AP9+AS9+AV9+AY9+BB9+BE9</f>
        <v>8985385.129999999</v>
      </c>
      <c r="G9" s="132">
        <f>E9-F9</f>
        <v>3682445.6000000015</v>
      </c>
      <c r="H9" s="83">
        <f>K9+N9+Q9+T9+W9+Z9+AC9</f>
        <v>12648230.73</v>
      </c>
      <c r="I9" s="84">
        <f>L9+O9+R9+U9+X9+AA9+AD9</f>
        <v>8966921.5099999998</v>
      </c>
      <c r="J9" s="85">
        <f>H9-I9</f>
        <v>3681309.2200000007</v>
      </c>
      <c r="K9" s="86">
        <v>1980600</v>
      </c>
      <c r="L9" s="87">
        <v>1379307.01</v>
      </c>
      <c r="M9" s="88">
        <f>K9-L9</f>
        <v>601292.99</v>
      </c>
      <c r="N9" s="86">
        <v>10579200</v>
      </c>
      <c r="O9" s="87">
        <v>7523153.2299999995</v>
      </c>
      <c r="P9" s="88">
        <f>N9-O9</f>
        <v>3056046.7700000005</v>
      </c>
      <c r="Q9" s="86">
        <v>42979.81</v>
      </c>
      <c r="R9" s="87">
        <v>42979.81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44180</v>
      </c>
      <c r="AA9" s="87">
        <v>20210.54</v>
      </c>
      <c r="AB9" s="88">
        <f>Z9-AA9</f>
        <v>23969.46</v>
      </c>
      <c r="AC9" s="86">
        <v>1270.92</v>
      </c>
      <c r="AD9" s="87">
        <v>1270.92</v>
      </c>
      <c r="AE9" s="88">
        <f>AC9-AD9</f>
        <v>0</v>
      </c>
      <c r="AF9" s="86">
        <v>19600</v>
      </c>
      <c r="AG9" s="87">
        <v>18463.62</v>
      </c>
      <c r="AH9" s="88">
        <f>AF9-AG9</f>
        <v>1136.380000000001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71</v>
      </c>
      <c r="D10" s="133"/>
      <c r="E10" s="95">
        <f t="shared" ref="E10:F26" si="0">H10+AF10+AI10+AL10+AO10+AR10+AU10+AX10+BA10+BD10</f>
        <v>2710886.47</v>
      </c>
      <c r="F10" s="96">
        <f t="shared" si="0"/>
        <v>1908563.57</v>
      </c>
      <c r="G10" s="132">
        <f>E10-F10</f>
        <v>802322.90000000014</v>
      </c>
      <c r="H10" s="97">
        <f t="shared" ref="H10:I26" si="1">K10+N10+Q10+T10+W10+Z10+AC10</f>
        <v>2706576.47</v>
      </c>
      <c r="I10" s="98">
        <f t="shared" si="1"/>
        <v>1904501.58</v>
      </c>
      <c r="J10" s="85">
        <f>H10-I10</f>
        <v>802074.89000000013</v>
      </c>
      <c r="K10" s="99">
        <v>433700</v>
      </c>
      <c r="L10" s="100">
        <v>285758.23000000004</v>
      </c>
      <c r="M10" s="88">
        <f>K10-L10</f>
        <v>147941.76999999996</v>
      </c>
      <c r="N10" s="99">
        <v>2253560</v>
      </c>
      <c r="O10" s="100">
        <v>1604612.5599999998</v>
      </c>
      <c r="P10" s="88">
        <f>N10-O10</f>
        <v>648947.44000000018</v>
      </c>
      <c r="Q10" s="99">
        <v>9404.8700000000008</v>
      </c>
      <c r="R10" s="100">
        <v>9404.8700000000008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9720</v>
      </c>
      <c r="AA10" s="100">
        <v>4534.32</v>
      </c>
      <c r="AB10" s="88">
        <f>Z10-AA10</f>
        <v>5185.68</v>
      </c>
      <c r="AC10" s="99">
        <v>191.6</v>
      </c>
      <c r="AD10" s="100">
        <v>191.6</v>
      </c>
      <c r="AE10" s="88">
        <f>AC10-AD10</f>
        <v>0</v>
      </c>
      <c r="AF10" s="99">
        <v>4310</v>
      </c>
      <c r="AG10" s="100">
        <v>4061.99</v>
      </c>
      <c r="AH10" s="88">
        <f>AF10-AG10</f>
        <v>248.01000000000022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175320</v>
      </c>
      <c r="F11" s="96">
        <f t="shared" si="0"/>
        <v>21018.53</v>
      </c>
      <c r="G11" s="132">
        <f t="shared" ref="G11:G26" si="2">E11-F11</f>
        <v>154301.47</v>
      </c>
      <c r="H11" s="97">
        <f t="shared" si="1"/>
        <v>168600</v>
      </c>
      <c r="I11" s="98">
        <f t="shared" si="1"/>
        <v>20798.53</v>
      </c>
      <c r="J11" s="85">
        <f t="shared" ref="J11:J26" si="3">H11-I11</f>
        <v>147801.47</v>
      </c>
      <c r="K11" s="99">
        <v>160300</v>
      </c>
      <c r="L11" s="100">
        <v>20798.53</v>
      </c>
      <c r="M11" s="88">
        <f t="shared" ref="M11:M26" si="4">K11-L11</f>
        <v>139501.47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>
        <v>8300</v>
      </c>
      <c r="AA11" s="100">
        <v>0</v>
      </c>
      <c r="AB11" s="88">
        <f t="shared" ref="AB11:AB26" si="9">Z11-AA11</f>
        <v>8300</v>
      </c>
      <c r="AC11" s="99">
        <v>0</v>
      </c>
      <c r="AD11" s="100">
        <v>0</v>
      </c>
      <c r="AE11" s="88">
        <f t="shared" ref="AE11:AE26" si="10">AC11-AD11</f>
        <v>0</v>
      </c>
      <c r="AF11" s="99">
        <f>21470-15000</f>
        <v>6470</v>
      </c>
      <c r="AG11" s="100">
        <v>0</v>
      </c>
      <c r="AH11" s="88">
        <f t="shared" ref="AH11:AH26" si="11">AF11-AG11</f>
        <v>6470</v>
      </c>
      <c r="AI11" s="99">
        <v>250</v>
      </c>
      <c r="AJ11" s="100">
        <v>220</v>
      </c>
      <c r="AK11" s="88">
        <f t="shared" ref="AK11:AK26" si="12">AI11-AJ11</f>
        <v>30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72</v>
      </c>
      <c r="D12" s="104"/>
      <c r="E12" s="95">
        <f t="shared" si="0"/>
        <v>2000</v>
      </c>
      <c r="F12" s="96">
        <f t="shared" si="0"/>
        <v>1293.24</v>
      </c>
      <c r="G12" s="82">
        <f t="shared" si="2"/>
        <v>706.76</v>
      </c>
      <c r="H12" s="97">
        <f t="shared" si="1"/>
        <v>2000</v>
      </c>
      <c r="I12" s="98">
        <f t="shared" si="1"/>
        <v>1293.24</v>
      </c>
      <c r="J12" s="85">
        <f t="shared" si="3"/>
        <v>706.76</v>
      </c>
      <c r="K12" s="99">
        <v>2000</v>
      </c>
      <c r="L12" s="105">
        <v>1293.24</v>
      </c>
      <c r="M12" s="88">
        <f t="shared" si="4"/>
        <v>706.76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73</v>
      </c>
      <c r="D13" s="133"/>
      <c r="E13" s="95">
        <f t="shared" si="0"/>
        <v>419410</v>
      </c>
      <c r="F13" s="96">
        <f t="shared" si="0"/>
        <v>172456</v>
      </c>
      <c r="G13" s="132">
        <f t="shared" si="2"/>
        <v>246954</v>
      </c>
      <c r="H13" s="97">
        <f t="shared" si="1"/>
        <v>400930</v>
      </c>
      <c r="I13" s="98">
        <f t="shared" si="1"/>
        <v>172456</v>
      </c>
      <c r="J13" s="85">
        <f t="shared" si="3"/>
        <v>228474</v>
      </c>
      <c r="K13" s="99">
        <v>400930</v>
      </c>
      <c r="L13" s="100">
        <v>172456</v>
      </c>
      <c r="M13" s="88">
        <f t="shared" si="4"/>
        <v>228474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>
        <v>18480</v>
      </c>
      <c r="AG13" s="100">
        <v>0</v>
      </c>
      <c r="AH13" s="88">
        <f t="shared" si="11"/>
        <v>18480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16</v>
      </c>
      <c r="D14" s="133"/>
      <c r="E14" s="95">
        <f t="shared" si="0"/>
        <v>404100</v>
      </c>
      <c r="F14" s="96">
        <f t="shared" si="0"/>
        <v>87900.069999999992</v>
      </c>
      <c r="G14" s="132">
        <f t="shared" si="2"/>
        <v>316199.93</v>
      </c>
      <c r="H14" s="97">
        <f t="shared" si="1"/>
        <v>404100</v>
      </c>
      <c r="I14" s="98">
        <f t="shared" si="1"/>
        <v>87900.069999999992</v>
      </c>
      <c r="J14" s="85">
        <f t="shared" si="3"/>
        <v>316199.93</v>
      </c>
      <c r="K14" s="99">
        <f>164100+400000-160000</f>
        <v>404100</v>
      </c>
      <c r="L14" s="100">
        <v>87900.069999999992</v>
      </c>
      <c r="M14" s="88">
        <f t="shared" si="4"/>
        <v>316199.93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74</v>
      </c>
      <c r="D15" s="133"/>
      <c r="E15" s="95">
        <f t="shared" si="0"/>
        <v>19500</v>
      </c>
      <c r="F15" s="96">
        <f t="shared" si="0"/>
        <v>16408.699999999997</v>
      </c>
      <c r="G15" s="132">
        <f t="shared" si="2"/>
        <v>3091.3000000000029</v>
      </c>
      <c r="H15" s="97">
        <f t="shared" si="1"/>
        <v>19500</v>
      </c>
      <c r="I15" s="98">
        <f t="shared" si="1"/>
        <v>16408.699999999997</v>
      </c>
      <c r="J15" s="85">
        <f t="shared" si="3"/>
        <v>3091.3000000000029</v>
      </c>
      <c r="K15" s="99">
        <v>19500</v>
      </c>
      <c r="L15" s="100">
        <v>16408.699999999997</v>
      </c>
      <c r="M15" s="88">
        <f t="shared" si="4"/>
        <v>3091.3000000000029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75</v>
      </c>
      <c r="D16" s="133"/>
      <c r="E16" s="95">
        <f t="shared" si="0"/>
        <v>1549020</v>
      </c>
      <c r="F16" s="96">
        <f t="shared" si="0"/>
        <v>1061515.3600000001</v>
      </c>
      <c r="G16" s="132">
        <f t="shared" si="2"/>
        <v>487504.6399999999</v>
      </c>
      <c r="H16" s="97">
        <f t="shared" si="1"/>
        <v>1543020</v>
      </c>
      <c r="I16" s="98">
        <f t="shared" si="1"/>
        <v>1061515.3600000001</v>
      </c>
      <c r="J16" s="85">
        <f t="shared" si="3"/>
        <v>481504.6399999999</v>
      </c>
      <c r="K16" s="99">
        <v>1543020</v>
      </c>
      <c r="L16" s="100">
        <v>1061515.3600000001</v>
      </c>
      <c r="M16" s="88">
        <f t="shared" si="4"/>
        <v>481504.6399999999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6000</v>
      </c>
      <c r="AG16" s="100">
        <v>0</v>
      </c>
      <c r="AH16" s="88">
        <f t="shared" si="11"/>
        <v>6000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76</v>
      </c>
      <c r="D17" s="133"/>
      <c r="E17" s="95">
        <f t="shared" si="0"/>
        <v>27050</v>
      </c>
      <c r="F17" s="96">
        <f t="shared" si="0"/>
        <v>12384.91</v>
      </c>
      <c r="G17" s="132">
        <f t="shared" si="2"/>
        <v>14665.09</v>
      </c>
      <c r="H17" s="97">
        <f t="shared" si="1"/>
        <v>26850</v>
      </c>
      <c r="I17" s="98">
        <f t="shared" si="1"/>
        <v>12384.91</v>
      </c>
      <c r="J17" s="85">
        <f t="shared" si="3"/>
        <v>14465.09</v>
      </c>
      <c r="K17" s="99">
        <v>26850</v>
      </c>
      <c r="L17" s="100">
        <v>12384.91</v>
      </c>
      <c r="M17" s="88">
        <f t="shared" si="4"/>
        <v>14465.09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200</v>
      </c>
      <c r="AG17" s="100">
        <v>0</v>
      </c>
      <c r="AH17" s="88">
        <f t="shared" si="11"/>
        <v>200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77</v>
      </c>
      <c r="D18" s="133"/>
      <c r="E18" s="95">
        <f t="shared" si="0"/>
        <v>133800</v>
      </c>
      <c r="F18" s="96">
        <f t="shared" si="0"/>
        <v>47219.79</v>
      </c>
      <c r="G18" s="132">
        <f t="shared" si="2"/>
        <v>86580.209999999992</v>
      </c>
      <c r="H18" s="97">
        <f t="shared" si="1"/>
        <v>121800</v>
      </c>
      <c r="I18" s="98">
        <f t="shared" si="1"/>
        <v>47219.79</v>
      </c>
      <c r="J18" s="85">
        <f t="shared" si="3"/>
        <v>74580.209999999992</v>
      </c>
      <c r="K18" s="99">
        <v>121800</v>
      </c>
      <c r="L18" s="100">
        <v>47219.79</v>
      </c>
      <c r="M18" s="88">
        <f t="shared" si="4"/>
        <v>74580.209999999992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12000</v>
      </c>
      <c r="AG18" s="100">
        <v>0</v>
      </c>
      <c r="AH18" s="88">
        <f t="shared" si="11"/>
        <v>12000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78</v>
      </c>
      <c r="D19" s="133"/>
      <c r="E19" s="95">
        <f t="shared" si="0"/>
        <v>0</v>
      </c>
      <c r="F19" s="96">
        <f t="shared" si="0"/>
        <v>0</v>
      </c>
      <c r="G19" s="132">
        <f t="shared" si="2"/>
        <v>0</v>
      </c>
      <c r="H19" s="97">
        <f t="shared" si="1"/>
        <v>0</v>
      </c>
      <c r="I19" s="98">
        <f t="shared" si="1"/>
        <v>0</v>
      </c>
      <c r="J19" s="85">
        <f t="shared" si="3"/>
        <v>0</v>
      </c>
      <c r="K19" s="99">
        <v>0</v>
      </c>
      <c r="L19" s="100">
        <v>0</v>
      </c>
      <c r="M19" s="88">
        <f t="shared" si="4"/>
        <v>0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79</v>
      </c>
      <c r="D20" s="133"/>
      <c r="E20" s="95">
        <f t="shared" si="0"/>
        <v>8260</v>
      </c>
      <c r="F20" s="96">
        <f t="shared" si="0"/>
        <v>6440.8399999999992</v>
      </c>
      <c r="G20" s="132">
        <f t="shared" si="2"/>
        <v>1819.1600000000008</v>
      </c>
      <c r="H20" s="97">
        <f t="shared" si="1"/>
        <v>8260</v>
      </c>
      <c r="I20" s="98">
        <f t="shared" si="1"/>
        <v>6440.8399999999992</v>
      </c>
      <c r="J20" s="85">
        <f t="shared" si="3"/>
        <v>1819.1600000000008</v>
      </c>
      <c r="K20" s="99">
        <v>8260</v>
      </c>
      <c r="L20" s="100">
        <v>6440.8399999999992</v>
      </c>
      <c r="M20" s="88">
        <f t="shared" si="4"/>
        <v>1819.1600000000008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80</v>
      </c>
      <c r="D21" s="133"/>
      <c r="E21" s="95">
        <f t="shared" si="0"/>
        <v>4700</v>
      </c>
      <c r="F21" s="96">
        <f t="shared" si="0"/>
        <v>2444.4</v>
      </c>
      <c r="G21" s="132">
        <f t="shared" si="2"/>
        <v>2255.6</v>
      </c>
      <c r="H21" s="97">
        <f t="shared" si="1"/>
        <v>4700</v>
      </c>
      <c r="I21" s="98">
        <f t="shared" si="1"/>
        <v>2444.4</v>
      </c>
      <c r="J21" s="85">
        <f t="shared" si="3"/>
        <v>2255.6</v>
      </c>
      <c r="K21" s="99">
        <v>4700</v>
      </c>
      <c r="L21" s="100">
        <v>2444.4</v>
      </c>
      <c r="M21" s="88">
        <f t="shared" si="4"/>
        <v>2255.6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81</v>
      </c>
      <c r="D22" s="133"/>
      <c r="E22" s="95">
        <f t="shared" si="0"/>
        <v>14400</v>
      </c>
      <c r="F22" s="96">
        <f t="shared" si="0"/>
        <v>4600</v>
      </c>
      <c r="G22" s="132">
        <f t="shared" si="2"/>
        <v>9800</v>
      </c>
      <c r="H22" s="97">
        <f t="shared" si="1"/>
        <v>14400</v>
      </c>
      <c r="I22" s="98">
        <f t="shared" si="1"/>
        <v>4600</v>
      </c>
      <c r="J22" s="85">
        <f t="shared" si="3"/>
        <v>9800</v>
      </c>
      <c r="K22" s="99">
        <v>14400</v>
      </c>
      <c r="L22" s="100">
        <v>4600</v>
      </c>
      <c r="M22" s="88">
        <f t="shared" si="4"/>
        <v>9800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82</v>
      </c>
      <c r="D23" s="133"/>
      <c r="E23" s="95">
        <f t="shared" si="0"/>
        <v>4330</v>
      </c>
      <c r="F23" s="96">
        <f t="shared" si="0"/>
        <v>545.73</v>
      </c>
      <c r="G23" s="132">
        <f t="shared" si="2"/>
        <v>3784.27</v>
      </c>
      <c r="H23" s="97">
        <f t="shared" si="1"/>
        <v>650</v>
      </c>
      <c r="I23" s="98">
        <f t="shared" si="1"/>
        <v>0</v>
      </c>
      <c r="J23" s="85">
        <f t="shared" si="3"/>
        <v>650</v>
      </c>
      <c r="K23" s="99">
        <v>650</v>
      </c>
      <c r="L23" s="100">
        <v>0</v>
      </c>
      <c r="M23" s="88">
        <f t="shared" si="4"/>
        <v>650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3680</v>
      </c>
      <c r="AG23" s="100">
        <v>545.73</v>
      </c>
      <c r="AH23" s="88">
        <f t="shared" si="11"/>
        <v>3134.27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83</v>
      </c>
      <c r="D24" s="133"/>
      <c r="E24" s="95">
        <f t="shared" si="0"/>
        <v>9961</v>
      </c>
      <c r="F24" s="96">
        <f t="shared" si="0"/>
        <v>9961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9961</v>
      </c>
      <c r="AJ24" s="100">
        <v>9961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84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85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86</v>
      </c>
      <c r="B27" s="119"/>
      <c r="C27" s="119"/>
      <c r="D27" s="135"/>
      <c r="E27" s="120">
        <f t="shared" ref="E27:BB27" si="20">SUM(E9:E26)</f>
        <v>18150568.200000003</v>
      </c>
      <c r="F27" s="121">
        <f t="shared" si="20"/>
        <v>12338137.269999998</v>
      </c>
      <c r="G27" s="122">
        <f t="shared" si="20"/>
        <v>5812430.9299999997</v>
      </c>
      <c r="H27" s="123">
        <f t="shared" si="20"/>
        <v>18069617.200000003</v>
      </c>
      <c r="I27" s="124">
        <f t="shared" si="20"/>
        <v>12304884.929999998</v>
      </c>
      <c r="J27" s="125">
        <f t="shared" si="20"/>
        <v>5764732.2699999996</v>
      </c>
      <c r="K27" s="123">
        <f t="shared" si="20"/>
        <v>5120810</v>
      </c>
      <c r="L27" s="127">
        <f t="shared" si="20"/>
        <v>3098527.08</v>
      </c>
      <c r="M27" s="128">
        <f t="shared" si="20"/>
        <v>2022282.92</v>
      </c>
      <c r="N27" s="123">
        <f t="shared" si="20"/>
        <v>12832760</v>
      </c>
      <c r="O27" s="127">
        <f t="shared" si="20"/>
        <v>9127765.7899999991</v>
      </c>
      <c r="P27" s="128">
        <f t="shared" si="20"/>
        <v>3704994.2100000009</v>
      </c>
      <c r="Q27" s="123">
        <f t="shared" si="20"/>
        <v>52384.68</v>
      </c>
      <c r="R27" s="127">
        <f t="shared" si="20"/>
        <v>52384.68</v>
      </c>
      <c r="S27" s="128">
        <f t="shared" si="20"/>
        <v>0</v>
      </c>
      <c r="T27" s="136">
        <f t="shared" ref="T27:Y27" si="21">SUM(T9:T26)</f>
        <v>0</v>
      </c>
      <c r="U27" s="129">
        <f t="shared" si="21"/>
        <v>0</v>
      </c>
      <c r="V27" s="128">
        <f t="shared" si="21"/>
        <v>0</v>
      </c>
      <c r="W27" s="136">
        <f t="shared" si="21"/>
        <v>0</v>
      </c>
      <c r="X27" s="129">
        <f t="shared" si="21"/>
        <v>0</v>
      </c>
      <c r="Y27" s="128">
        <f t="shared" si="21"/>
        <v>0</v>
      </c>
      <c r="Z27" s="123">
        <f>SUM(Z9:Z26)</f>
        <v>62200</v>
      </c>
      <c r="AA27" s="127">
        <f>SUM(AA9:AA26)</f>
        <v>24744.86</v>
      </c>
      <c r="AB27" s="128">
        <f>SUM(AB9:AB26)</f>
        <v>37455.14</v>
      </c>
      <c r="AC27" s="123">
        <f t="shared" si="20"/>
        <v>1462.52</v>
      </c>
      <c r="AD27" s="127">
        <f t="shared" si="20"/>
        <v>1462.52</v>
      </c>
      <c r="AE27" s="128">
        <f t="shared" si="20"/>
        <v>0</v>
      </c>
      <c r="AF27" s="123">
        <f t="shared" si="20"/>
        <v>70740</v>
      </c>
      <c r="AG27" s="127">
        <f t="shared" si="20"/>
        <v>23071.34</v>
      </c>
      <c r="AH27" s="128">
        <f t="shared" si="20"/>
        <v>47668.659999999996</v>
      </c>
      <c r="AI27" s="126">
        <f t="shared" si="20"/>
        <v>10211</v>
      </c>
      <c r="AJ27" s="127">
        <f t="shared" si="20"/>
        <v>10181</v>
      </c>
      <c r="AK27" s="128">
        <f t="shared" si="20"/>
        <v>30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ref="AO27:AT27" si="22">SUM(AO9:AO26)</f>
        <v>0</v>
      </c>
      <c r="AP27" s="127">
        <f t="shared" si="22"/>
        <v>0</v>
      </c>
      <c r="AQ27" s="128">
        <f t="shared" si="22"/>
        <v>0</v>
      </c>
      <c r="AR27" s="123">
        <f t="shared" si="22"/>
        <v>0</v>
      </c>
      <c r="AS27" s="127">
        <f t="shared" si="22"/>
        <v>0</v>
      </c>
      <c r="AT27" s="128">
        <f t="shared" si="22"/>
        <v>0</v>
      </c>
      <c r="AU27" s="123">
        <f t="shared" si="20"/>
        <v>0</v>
      </c>
      <c r="AV27" s="127">
        <f t="shared" si="20"/>
        <v>0</v>
      </c>
      <c r="AW27" s="128">
        <f t="shared" si="20"/>
        <v>0</v>
      </c>
      <c r="AX27" s="123">
        <f t="shared" si="20"/>
        <v>0</v>
      </c>
      <c r="AY27" s="127">
        <f t="shared" si="20"/>
        <v>0</v>
      </c>
      <c r="AZ27" s="128">
        <f t="shared" si="20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8C2D-4859-4F8E-B701-7E7347B1E160}">
  <sheetPr codeName="Лист6">
    <pageSetUpPr fitToPage="1"/>
  </sheetPr>
  <dimension ref="A1:O12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Ліцей3!B4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20798.53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Ліцей3!I11</f>
        <v>20798.53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3696.85</v>
      </c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1">
        <v>2210.1999999999998</v>
      </c>
      <c r="B7" s="12" t="s">
        <v>4</v>
      </c>
      <c r="C7" s="12"/>
      <c r="D7" s="13">
        <v>5933.28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5933.28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5580+60+293.28</f>
        <v>5933.28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20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7.2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21" customHeight="1" x14ac:dyDescent="0.3">
      <c r="A21" s="11">
        <v>2210.5</v>
      </c>
      <c r="B21" s="12" t="s">
        <v>8</v>
      </c>
      <c r="C21" s="12"/>
      <c r="D21" s="13">
        <v>4103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SUM(C23:C34)</f>
        <v>4103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4103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1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t="18" customHeight="1" x14ac:dyDescent="0.3">
      <c r="A35" s="11">
        <v>2210.6</v>
      </c>
      <c r="B35" s="12" t="s">
        <v>10</v>
      </c>
      <c r="C35" s="12"/>
      <c r="D35" s="13">
        <v>4858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t="21.75" hidden="1" customHeight="1" x14ac:dyDescent="0.3">
      <c r="A36" s="11">
        <v>2210.6999999999998</v>
      </c>
      <c r="B36" s="12" t="s">
        <v>11</v>
      </c>
      <c r="C36" s="12"/>
      <c r="D36" s="13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4"/>
      <c r="B37" s="15"/>
      <c r="C37" s="16">
        <f>SUM(C38:C42)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1">
        <v>2210.8000000000002</v>
      </c>
      <c r="B43" s="12" t="s">
        <v>12</v>
      </c>
      <c r="C43" s="12"/>
      <c r="D43" s="13">
        <v>2207.4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>
        <v>2210.9</v>
      </c>
      <c r="B44" s="12" t="s">
        <v>13</v>
      </c>
      <c r="C44" s="12"/>
      <c r="D44" s="13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>
        <v>2211.9</v>
      </c>
      <c r="B50" s="12" t="s">
        <v>14</v>
      </c>
      <c r="C50" s="12"/>
      <c r="D50" s="13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4"/>
      <c r="B51" s="15"/>
      <c r="C51" s="16">
        <f>SUM(C52:C70)</f>
        <v>0</v>
      </c>
      <c r="D51" s="17"/>
      <c r="E51" s="18">
        <f>D50-C51</f>
        <v>0</v>
      </c>
    </row>
    <row r="52" spans="1:15" hidden="1" collapsed="1" x14ac:dyDescent="0.3">
      <c r="A52" s="22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22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22"/>
      <c r="B54" s="23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22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22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3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7"/>
      <c r="B70" s="24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7"/>
      <c r="B71" s="7"/>
      <c r="D71" s="25" t="s">
        <v>15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7"/>
      <c r="B72" s="7"/>
      <c r="D72" s="25" t="s">
        <v>15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x14ac:dyDescent="0.3">
      <c r="D73" s="25" t="s">
        <v>15</v>
      </c>
      <c r="E73" s="7"/>
      <c r="F73" s="7"/>
      <c r="G73" s="7"/>
      <c r="I73" s="7"/>
      <c r="J73" s="7"/>
      <c r="K73" s="7"/>
      <c r="M73" s="7"/>
      <c r="N73" s="7"/>
      <c r="O73" s="7"/>
    </row>
    <row r="74" spans="1:15" ht="42.75" customHeight="1" x14ac:dyDescent="0.3">
      <c r="A74" s="4">
        <v>2240</v>
      </c>
      <c r="B74" s="5" t="s">
        <v>16</v>
      </c>
      <c r="C74" s="5"/>
      <c r="D74" s="6">
        <f>SUM(D76:D109)</f>
        <v>87900.07</v>
      </c>
    </row>
    <row r="75" spans="1:15" ht="31.5" hidden="1" customHeight="1" outlineLevel="1" x14ac:dyDescent="0.3">
      <c r="A75" s="26">
        <v>2240</v>
      </c>
      <c r="B75" s="26"/>
      <c r="C75" s="9"/>
      <c r="D75" s="9">
        <f>Ліцей3!I14</f>
        <v>87900.069999999992</v>
      </c>
      <c r="E75" s="10" t="b">
        <f>D75=D74</f>
        <v>1</v>
      </c>
      <c r="F75" s="7"/>
      <c r="G75" s="7"/>
      <c r="I75" s="7"/>
      <c r="J75" s="7"/>
      <c r="K75" s="7"/>
      <c r="M75" s="7"/>
      <c r="N75" s="7"/>
      <c r="O75" s="7"/>
    </row>
    <row r="76" spans="1:15" hidden="1" collapsed="1" x14ac:dyDescent="0.3">
      <c r="A76" s="14">
        <v>2240.1</v>
      </c>
      <c r="B76" s="12" t="s">
        <v>17</v>
      </c>
      <c r="C76" s="12"/>
      <c r="D76" s="13"/>
    </row>
    <row r="77" spans="1:15" hidden="1" x14ac:dyDescent="0.3">
      <c r="A77" s="14">
        <v>2240.1999999999998</v>
      </c>
      <c r="B77" s="27" t="s">
        <v>18</v>
      </c>
      <c r="C77" s="28"/>
      <c r="D77" s="13"/>
    </row>
    <row r="78" spans="1:15" ht="20.25" customHeight="1" x14ac:dyDescent="0.3">
      <c r="A78" s="14">
        <v>2240.3000000000002</v>
      </c>
      <c r="B78" s="27" t="s">
        <v>19</v>
      </c>
      <c r="C78" s="28"/>
      <c r="D78" s="13">
        <v>1493.91</v>
      </c>
    </row>
    <row r="79" spans="1:15" hidden="1" outlineLevel="1" x14ac:dyDescent="0.3">
      <c r="A79" s="14"/>
      <c r="B79" s="15"/>
      <c r="C79" s="16">
        <f>SUM(C80:C86)</f>
        <v>1493.91</v>
      </c>
      <c r="D79" s="17"/>
      <c r="E79" s="18">
        <f>D78-C79</f>
        <v>0</v>
      </c>
    </row>
    <row r="80" spans="1:15" collapsed="1" x14ac:dyDescent="0.3">
      <c r="A80" s="14"/>
      <c r="B80" s="20" t="s">
        <v>20</v>
      </c>
      <c r="C80" s="17">
        <v>1493.91</v>
      </c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14"/>
      <c r="C86" s="17"/>
      <c r="D86" s="17"/>
    </row>
    <row r="87" spans="1:5" hidden="1" x14ac:dyDescent="0.3">
      <c r="A87" s="14">
        <v>2240.4</v>
      </c>
      <c r="B87" s="27" t="s">
        <v>21</v>
      </c>
      <c r="C87" s="28"/>
      <c r="D87" s="13"/>
    </row>
    <row r="88" spans="1:5" x14ac:dyDescent="0.3">
      <c r="A88" s="14">
        <v>2240.5</v>
      </c>
      <c r="B88" s="27" t="s">
        <v>22</v>
      </c>
      <c r="C88" s="28"/>
      <c r="D88" s="13">
        <v>13769</v>
      </c>
    </row>
    <row r="89" spans="1:5" hidden="1" outlineLevel="1" x14ac:dyDescent="0.3">
      <c r="A89" s="14"/>
      <c r="B89" s="15"/>
      <c r="C89" s="16">
        <f>SUM(C90:C97)</f>
        <v>13769</v>
      </c>
      <c r="D89" s="17"/>
      <c r="E89" s="18">
        <f>D88-C89</f>
        <v>0</v>
      </c>
    </row>
    <row r="90" spans="1:5" ht="37.5" collapsed="1" x14ac:dyDescent="0.3">
      <c r="A90" s="14"/>
      <c r="B90" s="23" t="s">
        <v>23</v>
      </c>
      <c r="C90" s="17">
        <v>11929</v>
      </c>
      <c r="D90" s="17"/>
    </row>
    <row r="91" spans="1:5" ht="17.25" customHeight="1" x14ac:dyDescent="0.3">
      <c r="A91" s="14"/>
      <c r="B91" s="23" t="s">
        <v>24</v>
      </c>
      <c r="C91" s="17">
        <v>1840</v>
      </c>
      <c r="D91" s="17"/>
    </row>
    <row r="92" spans="1:5" ht="17.25" hidden="1" customHeight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3"/>
      <c r="C94" s="17"/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>
        <v>2240.6</v>
      </c>
      <c r="B98" s="27" t="s">
        <v>25</v>
      </c>
      <c r="C98" s="28"/>
      <c r="D98" s="13"/>
    </row>
    <row r="99" spans="1:5" hidden="1" x14ac:dyDescent="0.3">
      <c r="A99" s="14">
        <v>2240.6999999999998</v>
      </c>
      <c r="B99" s="27" t="s">
        <v>26</v>
      </c>
      <c r="C99" s="28"/>
      <c r="D99" s="13"/>
    </row>
    <row r="100" spans="1:5" hidden="1" x14ac:dyDescent="0.3">
      <c r="A100" s="14">
        <v>2240.8000000000002</v>
      </c>
      <c r="B100" s="27" t="s">
        <v>27</v>
      </c>
      <c r="C100" s="28"/>
      <c r="D100" s="13"/>
    </row>
    <row r="101" spans="1:5" hidden="1" x14ac:dyDescent="0.3">
      <c r="A101" s="14">
        <v>2240.9</v>
      </c>
      <c r="B101" s="27" t="s">
        <v>28</v>
      </c>
      <c r="C101" s="28"/>
      <c r="D101" s="13"/>
    </row>
    <row r="102" spans="1:5" hidden="1" x14ac:dyDescent="0.3">
      <c r="A102" s="14">
        <v>2241.1</v>
      </c>
      <c r="B102" s="27" t="s">
        <v>29</v>
      </c>
      <c r="C102" s="28"/>
      <c r="D102" s="13"/>
    </row>
    <row r="103" spans="1:5" ht="17.25" hidden="1" customHeight="1" x14ac:dyDescent="0.3">
      <c r="A103" s="14">
        <v>2241.1999999999998</v>
      </c>
      <c r="B103" s="27" t="s">
        <v>30</v>
      </c>
      <c r="C103" s="28"/>
      <c r="D103" s="13"/>
    </row>
    <row r="104" spans="1:5" ht="21" customHeight="1" x14ac:dyDescent="0.3">
      <c r="A104" s="14">
        <v>2241.3000000000002</v>
      </c>
      <c r="B104" s="27" t="s">
        <v>31</v>
      </c>
      <c r="C104" s="28"/>
      <c r="D104" s="13">
        <v>4370.54</v>
      </c>
    </row>
    <row r="105" spans="1:5" hidden="1" x14ac:dyDescent="0.3">
      <c r="A105" s="14">
        <v>2241.4</v>
      </c>
      <c r="B105" s="27" t="s">
        <v>32</v>
      </c>
      <c r="C105" s="28"/>
      <c r="D105" s="13"/>
    </row>
    <row r="106" spans="1:5" ht="17.25" hidden="1" customHeight="1" x14ac:dyDescent="0.3">
      <c r="A106" s="14">
        <v>2241.5</v>
      </c>
      <c r="B106" s="27" t="s">
        <v>33</v>
      </c>
      <c r="C106" s="28"/>
      <c r="D106" s="13"/>
    </row>
    <row r="107" spans="1:5" x14ac:dyDescent="0.3">
      <c r="A107" s="14">
        <v>2241.6</v>
      </c>
      <c r="B107" s="29" t="s">
        <v>34</v>
      </c>
      <c r="C107" s="28"/>
      <c r="D107" s="13">
        <v>53035.13</v>
      </c>
    </row>
    <row r="108" spans="1:5" ht="38.25" hidden="1" customHeight="1" x14ac:dyDescent="0.3">
      <c r="A108" s="14">
        <v>2241.6999999999998</v>
      </c>
      <c r="B108" s="27" t="s">
        <v>35</v>
      </c>
      <c r="C108" s="28"/>
      <c r="D108" s="13"/>
    </row>
    <row r="109" spans="1:5" ht="21.75" customHeight="1" x14ac:dyDescent="0.3">
      <c r="A109" s="14">
        <v>2241.9</v>
      </c>
      <c r="B109" s="27" t="s">
        <v>36</v>
      </c>
      <c r="C109" s="28"/>
      <c r="D109" s="13">
        <v>15231.49</v>
      </c>
    </row>
    <row r="110" spans="1:5" hidden="1" outlineLevel="1" x14ac:dyDescent="0.3">
      <c r="A110" s="14"/>
      <c r="B110" s="15"/>
      <c r="C110" s="16">
        <f>SUM(C111:C120)</f>
        <v>15231.49</v>
      </c>
      <c r="D110" s="30"/>
      <c r="E110" s="18">
        <f>D109-C110</f>
        <v>0</v>
      </c>
    </row>
    <row r="111" spans="1:5" collapsed="1" x14ac:dyDescent="0.3">
      <c r="A111" s="14"/>
      <c r="B111" s="31" t="s">
        <v>37</v>
      </c>
      <c r="C111" s="17">
        <v>180</v>
      </c>
      <c r="D111" s="17"/>
    </row>
    <row r="112" spans="1:5" ht="37.5" x14ac:dyDescent="0.3">
      <c r="A112" s="14"/>
      <c r="B112" s="31" t="s">
        <v>38</v>
      </c>
      <c r="C112" s="17">
        <f>393.6+393.6+393.6+393.6+393.6+393.6+393.6+393.6</f>
        <v>3148.7999999999997</v>
      </c>
      <c r="D112" s="17"/>
    </row>
    <row r="113" spans="1:4" x14ac:dyDescent="0.3">
      <c r="A113" s="14"/>
      <c r="B113" s="31" t="s">
        <v>39</v>
      </c>
      <c r="C113" s="17">
        <v>1800</v>
      </c>
      <c r="D113" s="17"/>
    </row>
    <row r="114" spans="1:4" x14ac:dyDescent="0.3">
      <c r="A114" s="14"/>
      <c r="B114" s="31" t="s">
        <v>40</v>
      </c>
      <c r="C114" s="17">
        <v>1787.5</v>
      </c>
      <c r="D114" s="17"/>
    </row>
    <row r="115" spans="1:4" x14ac:dyDescent="0.3">
      <c r="A115" s="14"/>
      <c r="B115" s="23" t="s">
        <v>41</v>
      </c>
      <c r="C115" s="17">
        <v>154.6</v>
      </c>
      <c r="D115" s="17"/>
    </row>
    <row r="116" spans="1:4" x14ac:dyDescent="0.3">
      <c r="A116" s="14"/>
      <c r="B116" s="23" t="s">
        <v>42</v>
      </c>
      <c r="C116" s="17">
        <v>7723.99</v>
      </c>
      <c r="D116" s="17"/>
    </row>
    <row r="117" spans="1:4" x14ac:dyDescent="0.3">
      <c r="A117" s="14"/>
      <c r="B117" s="23" t="s">
        <v>43</v>
      </c>
      <c r="C117" s="17">
        <v>436.6</v>
      </c>
      <c r="D117" s="17"/>
    </row>
    <row r="118" spans="1:4" hidden="1" x14ac:dyDescent="0.3">
      <c r="A118" s="14"/>
      <c r="B118" s="23"/>
      <c r="C118" s="17"/>
      <c r="D118" s="17"/>
    </row>
    <row r="119" spans="1:4" hidden="1" x14ac:dyDescent="0.3">
      <c r="A119" s="14"/>
      <c r="B119" s="23"/>
      <c r="C119" s="17"/>
      <c r="D119" s="17"/>
    </row>
    <row r="120" spans="1:4" hidden="1" x14ac:dyDescent="0.3">
      <c r="A120" s="14"/>
      <c r="B120" s="23"/>
      <c r="C120" s="17"/>
      <c r="D120" s="17"/>
    </row>
    <row r="121" spans="1:4" hidden="1" outlineLevel="1" x14ac:dyDescent="0.3">
      <c r="B121" s="32"/>
      <c r="D121" s="3" t="b">
        <f>D74=D75</f>
        <v>1</v>
      </c>
    </row>
    <row r="122" spans="1:4" hidden="1" collapsed="1" x14ac:dyDescent="0.3">
      <c r="B122" s="32"/>
    </row>
  </sheetData>
  <sheetProtection sheet="1" objects="1" scenarios="1"/>
  <mergeCells count="31">
    <mergeCell ref="B109:C109"/>
    <mergeCell ref="B103:C103"/>
    <mergeCell ref="B104:C104"/>
    <mergeCell ref="B105:C105"/>
    <mergeCell ref="B106:C106"/>
    <mergeCell ref="B107:C107"/>
    <mergeCell ref="B108:C108"/>
    <mergeCell ref="B88:C88"/>
    <mergeCell ref="B98:C98"/>
    <mergeCell ref="B99:C99"/>
    <mergeCell ref="B100:C100"/>
    <mergeCell ref="B101:C101"/>
    <mergeCell ref="B102:C102"/>
    <mergeCell ref="B50:C50"/>
    <mergeCell ref="B74:C74"/>
    <mergeCell ref="B76:C76"/>
    <mergeCell ref="B77:C77"/>
    <mergeCell ref="B78:C78"/>
    <mergeCell ref="B87:C87"/>
    <mergeCell ref="B20:C20"/>
    <mergeCell ref="B21:C21"/>
    <mergeCell ref="B35:C35"/>
    <mergeCell ref="B36:C36"/>
    <mergeCell ref="B43:C43"/>
    <mergeCell ref="B44:C44"/>
    <mergeCell ref="A1:D1"/>
    <mergeCell ref="A2:D2"/>
    <mergeCell ref="B4:C4"/>
    <mergeCell ref="B6:C6"/>
    <mergeCell ref="B7:C7"/>
    <mergeCell ref="B19:C19"/>
  </mergeCells>
  <pageMargins left="1.4960629921259843" right="0.70866141732283472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2022-11-02T12:37:14Z</dcterms:created>
  <dcterms:modified xsi:type="dcterms:W3CDTF">2022-11-02T12:37:15Z</dcterms:modified>
</cp:coreProperties>
</file>