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ЗОШ\"/>
    </mc:Choice>
  </mc:AlternateContent>
  <xr:revisionPtr revIDLastSave="0" documentId="13_ncr:1_{53D2FEBD-A908-4B27-936A-D6E663EA4F2B}" xr6:coauthVersionLast="36" xr6:coauthVersionMax="36" xr10:uidLastSave="{00000000-0000-0000-0000-000000000000}"/>
  <bookViews>
    <workbookView xWindow="0" yWindow="0" windowWidth="28800" windowHeight="12225" xr2:uid="{DBA110B7-E263-4A9A-96BD-0A1F785FCD50}"/>
  </bookViews>
  <sheets>
    <sheet name="Ліцей7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L26" i="3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J20" i="3" s="1"/>
  <c r="E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J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I14" i="3"/>
  <c r="H14" i="3"/>
  <c r="F14" i="3"/>
  <c r="E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K13" i="3"/>
  <c r="I13" i="3"/>
  <c r="H13" i="3"/>
  <c r="E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K11" i="3"/>
  <c r="M11" i="3" s="1"/>
  <c r="I11" i="3"/>
  <c r="F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BF9" i="3"/>
  <c r="BC9" i="3"/>
  <c r="AZ9" i="3"/>
  <c r="AW9" i="3"/>
  <c r="AT9" i="3"/>
  <c r="AT26" i="3" s="1"/>
  <c r="AQ9" i="3"/>
  <c r="AN9" i="3"/>
  <c r="AK9" i="3"/>
  <c r="AH9" i="3"/>
  <c r="AH26" i="3" s="1"/>
  <c r="AE9" i="3"/>
  <c r="AB9" i="3"/>
  <c r="Y9" i="3"/>
  <c r="V9" i="3"/>
  <c r="S9" i="3"/>
  <c r="P9" i="3"/>
  <c r="M9" i="3"/>
  <c r="M26" i="3" s="1"/>
  <c r="I9" i="3"/>
  <c r="F9" i="3" s="1"/>
  <c r="H9" i="3"/>
  <c r="J9" i="3" s="1"/>
  <c r="C109" i="2"/>
  <c r="C106" i="2"/>
  <c r="E106" i="2" s="1"/>
  <c r="C84" i="2"/>
  <c r="E84" i="2" s="1"/>
  <c r="C74" i="2"/>
  <c r="E74" i="2" s="1"/>
  <c r="E70" i="2"/>
  <c r="D69" i="2"/>
  <c r="D117" i="2" s="1"/>
  <c r="D65" i="2"/>
  <c r="C50" i="2"/>
  <c r="E50" i="2" s="1"/>
  <c r="C44" i="2"/>
  <c r="E44" i="2" s="1"/>
  <c r="C36" i="2"/>
  <c r="E36" i="2" s="1"/>
  <c r="C22" i="2"/>
  <c r="E22" i="2" s="1"/>
  <c r="C9" i="2"/>
  <c r="E8" i="2"/>
  <c r="C8" i="2"/>
  <c r="E5" i="2"/>
  <c r="D4" i="2"/>
  <c r="G22" i="3" l="1"/>
  <c r="G14" i="3"/>
  <c r="E9" i="3"/>
  <c r="G9" i="3" s="1"/>
  <c r="BF26" i="3"/>
  <c r="G20" i="3"/>
  <c r="J24" i="3"/>
  <c r="Y26" i="3"/>
  <c r="AK26" i="3"/>
  <c r="AW26" i="3"/>
  <c r="G24" i="3"/>
  <c r="J12" i="3"/>
  <c r="E18" i="3"/>
  <c r="G18" i="3" s="1"/>
  <c r="J22" i="3"/>
  <c r="I26" i="3"/>
  <c r="S26" i="3"/>
  <c r="AE26" i="3"/>
  <c r="AQ26" i="3"/>
  <c r="BC26" i="3"/>
  <c r="E16" i="3"/>
  <c r="G16" i="3" s="1"/>
  <c r="V26" i="3"/>
  <c r="P26" i="3"/>
  <c r="AB26" i="3"/>
  <c r="AN26" i="3"/>
  <c r="AZ26" i="3"/>
  <c r="J17" i="3"/>
  <c r="E17" i="3"/>
  <c r="G17" i="3" s="1"/>
  <c r="J25" i="3"/>
  <c r="E25" i="3"/>
  <c r="G25" i="3" s="1"/>
  <c r="J10" i="3"/>
  <c r="E10" i="3"/>
  <c r="G10" i="3" s="1"/>
  <c r="J19" i="3"/>
  <c r="E19" i="3"/>
  <c r="G19" i="3" s="1"/>
  <c r="J15" i="3"/>
  <c r="E15" i="3"/>
  <c r="G15" i="3" s="1"/>
  <c r="J23" i="3"/>
  <c r="E23" i="3"/>
  <c r="G23" i="3" s="1"/>
  <c r="J13" i="3"/>
  <c r="F13" i="3"/>
  <c r="F26" i="3" s="1"/>
  <c r="J21" i="3"/>
  <c r="E21" i="3"/>
  <c r="G21" i="3" s="1"/>
  <c r="K26" i="3"/>
  <c r="H11" i="3"/>
  <c r="E12" i="3"/>
  <c r="G12" i="3" s="1"/>
  <c r="G13" i="3" l="1"/>
  <c r="E11" i="3"/>
  <c r="J11" i="3"/>
  <c r="J26" i="3" s="1"/>
  <c r="H26" i="3"/>
  <c r="G11" i="3" l="1"/>
  <c r="G26" i="3" s="1"/>
  <c r="E26" i="3"/>
</calcChain>
</file>

<file path=xl/sharedStrings.xml><?xml version="1.0" encoding="utf-8"?>
<sst xmlns="http://schemas.openxmlformats.org/spreadsheetml/2006/main" count="134" uniqueCount="81">
  <si>
    <t>Касові видатки Нововолинський ліцей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</si>
  <si>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</si>
  <si>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</si>
  <si>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</si>
  <si>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</si>
  <si>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  / 02.2022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</si>
  <si>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</si>
  <si>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</si>
  <si>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</si>
  <si>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</si>
  <si>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</si>
  <si>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</si>
  <si>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</si>
  <si>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</si>
  <si>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</si>
  <si>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</si>
  <si>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</si>
  <si>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</si>
  <si>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</si>
  <si>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</si>
  <si>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</si>
  <si>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</si>
  <si>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</si>
  <si>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</si>
  <si>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</si>
  <si>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</si>
  <si>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</si>
  <si>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</si>
  <si>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</si>
  <si>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</si>
  <si>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</si>
  <si>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</si>
  <si>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</si>
  <si>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виготовлення тех. паспорта на будвівлю / 02.2022</t>
  </si>
  <si>
    <t>тех. підтримка веб. ресурсів / 02. 2022</t>
  </si>
  <si>
    <t>моніторинг та захист від шкідників / 02,03. 2022</t>
  </si>
  <si>
    <t>встановлення лічильників води / 02. 2022</t>
  </si>
  <si>
    <t>оновлення прогр. комплексу "КУРС" / 03. 2022</t>
  </si>
  <si>
    <t>Кошторисні призначення та касові видатки ЗЗСО м.Нововолинськ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</si>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</sst>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4" borderId="1" xfId="1" applyFont="1" applyFill="1" applyBorder="1"/>
    <xf numFmtId="0" fontId="3" fillId="4" borderId="1" xfId="1" applyFont="1" applyFill="1" applyBorder="1" applyAlignment="1">
      <alignment horizontal="right" wrapText="1"/>
    </xf>
    <xf numFmtId="4" fontId="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right"/>
    </xf>
    <xf numFmtId="0" fontId="2" fillId="4" borderId="2" xfId="1" applyFont="1" applyFill="1" applyBorder="1" applyAlignment="1">
      <alignment horizontal="left"/>
    </xf>
    <xf numFmtId="0" fontId="2" fillId="4" borderId="3" xfId="1" applyFont="1" applyFill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5" borderId="7" xfId="1" applyFont="1" applyFill="1" applyBorder="1" applyAlignment="1" applyProtection="1">
      <alignment horizontal="center" vertical="center"/>
      <protection locked="0"/>
    </xf>
    <xf numFmtId="0" fontId="7" fillId="5" borderId="8" xfId="1" applyFont="1" applyFill="1" applyBorder="1" applyAlignment="1" applyProtection="1">
      <alignment horizontal="center" vertical="center"/>
      <protection locked="0"/>
    </xf>
    <xf numFmtId="0" fontId="7" fillId="5" borderId="9" xfId="1" applyFont="1" applyFill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5" borderId="13" xfId="1" applyFont="1" applyFill="1" applyBorder="1" applyAlignment="1">
      <alignment horizontal="center" vertical="center" wrapText="1"/>
    </xf>
    <xf numFmtId="0" fontId="7" fillId="5" borderId="0" xfId="1" applyFont="1" applyFill="1" applyBorder="1" applyAlignment="1" applyProtection="1">
      <alignment horizontal="center" vertical="center" wrapText="1"/>
      <protection locked="0"/>
    </xf>
    <xf numFmtId="0" fontId="7" fillId="5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1" fontId="9" fillId="5" borderId="13" xfId="1" applyNumberFormat="1" applyFont="1" applyFill="1" applyBorder="1" applyAlignment="1">
      <alignment horizontal="center" vertical="top" wrapText="1"/>
    </xf>
    <xf numFmtId="1" fontId="9" fillId="5" borderId="6" xfId="1" applyNumberFormat="1" applyFont="1" applyFill="1" applyBorder="1" applyAlignment="1">
      <alignment horizontal="center" vertical="center" wrapText="1"/>
    </xf>
    <xf numFmtId="1" fontId="9" fillId="5" borderId="9" xfId="1" applyNumberFormat="1" applyFont="1" applyFill="1" applyBorder="1" applyAlignment="1">
      <alignment horizontal="center" vertical="center" wrapText="1"/>
    </xf>
    <xf numFmtId="1" fontId="9" fillId="5" borderId="15" xfId="1" applyNumberFormat="1" applyFont="1" applyFill="1" applyBorder="1" applyAlignment="1">
      <alignment horizontal="center" vertical="center" wrapText="1"/>
    </xf>
    <xf numFmtId="1" fontId="9" fillId="5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5" borderId="18" xfId="1" applyNumberFormat="1" applyFont="1" applyFill="1" applyBorder="1" applyAlignment="1">
      <alignment horizontal="right" vertical="center" wrapText="1" indent="1"/>
    </xf>
    <xf numFmtId="164" fontId="6" fillId="5" borderId="19" xfId="1" applyNumberFormat="1" applyFont="1" applyFill="1" applyBorder="1" applyAlignment="1">
      <alignment horizontal="right" vertical="center" wrapText="1" indent="1"/>
    </xf>
    <xf numFmtId="164" fontId="6" fillId="5" borderId="18" xfId="1" applyNumberFormat="1" applyFont="1" applyFill="1" applyBorder="1" applyAlignment="1" applyProtection="1">
      <alignment horizontal="right" vertical="center" wrapText="1" indent="1"/>
    </xf>
    <xf numFmtId="164" fontId="6" fillId="5" borderId="19" xfId="1" applyNumberFormat="1" applyFont="1" applyFill="1" applyBorder="1" applyAlignment="1" applyProtection="1">
      <alignment horizontal="right" vertical="center" wrapText="1" indent="1"/>
    </xf>
    <xf numFmtId="165" fontId="6" fillId="5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7" fillId="0" borderId="23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>
      <alignment horizontal="left" vertical="center" wrapText="1" indent="1"/>
    </xf>
    <xf numFmtId="0" fontId="6" fillId="0" borderId="25" xfId="1" applyFont="1" applyBorder="1" applyAlignment="1">
      <alignment horizontal="left" vertical="top" wrapText="1" indent="1"/>
    </xf>
    <xf numFmtId="164" fontId="6" fillId="5" borderId="26" xfId="1" applyNumberFormat="1" applyFont="1" applyFill="1" applyBorder="1" applyAlignment="1">
      <alignment horizontal="right" vertical="center" wrapText="1" indent="1"/>
    </xf>
    <xf numFmtId="164" fontId="6" fillId="5" borderId="27" xfId="1" applyNumberFormat="1" applyFont="1" applyFill="1" applyBorder="1" applyAlignment="1">
      <alignment horizontal="right" vertical="center" wrapText="1" indent="1"/>
    </xf>
    <xf numFmtId="164" fontId="6" fillId="5" borderId="26" xfId="1" applyNumberFormat="1" applyFont="1" applyFill="1" applyBorder="1" applyAlignment="1" applyProtection="1">
      <alignment horizontal="right" vertical="center" wrapText="1" indent="1"/>
    </xf>
    <xf numFmtId="164" fontId="6" fillId="5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30" xfId="1" applyFont="1" applyBorder="1" applyAlignment="1">
      <alignment horizontal="center" vertical="top" wrapText="1"/>
    </xf>
    <xf numFmtId="164" fontId="6" fillId="5" borderId="31" xfId="1" applyNumberFormat="1" applyFont="1" applyFill="1" applyBorder="1" applyAlignment="1">
      <alignment horizontal="right" vertical="center" wrapText="1" indent="1"/>
    </xf>
    <xf numFmtId="164" fontId="6" fillId="5" borderId="32" xfId="1" applyNumberFormat="1" applyFont="1" applyFill="1" applyBorder="1" applyAlignment="1">
      <alignment horizontal="right" vertical="center" wrapText="1" indent="1"/>
    </xf>
    <xf numFmtId="164" fontId="6" fillId="5" borderId="31" xfId="1" applyNumberFormat="1" applyFont="1" applyFill="1" applyBorder="1" applyAlignment="1" applyProtection="1">
      <alignment horizontal="right" vertical="center" wrapText="1" indent="1"/>
    </xf>
    <xf numFmtId="164" fontId="6" fillId="5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6" borderId="7" xfId="1" applyFont="1" applyFill="1" applyBorder="1" applyAlignment="1" applyProtection="1">
      <alignment horizontal="center" vertical="top" wrapText="1"/>
      <protection locked="0"/>
    </xf>
    <xf numFmtId="0" fontId="2" fillId="6" borderId="8" xfId="1" applyFont="1" applyFill="1" applyBorder="1" applyAlignment="1">
      <alignment horizontal="center" vertical="top" wrapText="1"/>
    </xf>
    <xf numFmtId="165" fontId="2" fillId="6" borderId="9" xfId="1" applyNumberFormat="1" applyFont="1" applyFill="1" applyBorder="1" applyAlignment="1">
      <alignment horizontal="right" vertical="center" wrapText="1" indent="1"/>
    </xf>
    <xf numFmtId="4" fontId="2" fillId="6" borderId="14" xfId="1" applyNumberFormat="1" applyFont="1" applyFill="1" applyBorder="1" applyAlignment="1" applyProtection="1">
      <alignment horizontal="right" vertical="center" wrapText="1" indent="1"/>
    </xf>
    <xf numFmtId="164" fontId="2" fillId="6" borderId="15" xfId="1" applyNumberFormat="1" applyFont="1" applyFill="1" applyBorder="1" applyAlignment="1" applyProtection="1">
      <alignment horizontal="right" vertical="center" wrapText="1" indent="1"/>
    </xf>
    <xf numFmtId="164" fontId="2" fillId="6" borderId="9" xfId="1" applyNumberFormat="1" applyFont="1" applyFill="1" applyBorder="1" applyAlignment="1" applyProtection="1">
      <alignment horizontal="right" vertical="center" wrapText="1" indent="1"/>
    </xf>
    <xf numFmtId="165" fontId="2" fillId="6" borderId="9" xfId="1" applyNumberFormat="1" applyFont="1" applyFill="1" applyBorder="1" applyAlignment="1" applyProtection="1">
      <alignment horizontal="right" vertical="center" wrapText="1" indent="1"/>
    </xf>
    <xf numFmtId="164" fontId="2" fillId="6" borderId="35" xfId="1" applyNumberFormat="1" applyFont="1" applyFill="1" applyBorder="1" applyAlignment="1" applyProtection="1">
      <alignment horizontal="right" vertical="center" wrapText="1" indent="1"/>
    </xf>
    <xf numFmtId="164" fontId="2" fillId="6" borderId="15" xfId="1" applyNumberFormat="1" applyFont="1" applyFill="1" applyBorder="1" applyAlignment="1" applyProtection="1">
      <alignment horizontal="center" vertical="center" wrapText="1"/>
    </xf>
    <xf numFmtId="164" fontId="2" fillId="6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0" fontId="6" fillId="0" borderId="21" xfId="1" applyFont="1" applyBorder="1" applyAlignment="1">
      <alignment horizontal="left" vertical="top" wrapText="1" indent="1"/>
    </xf>
    <xf numFmtId="165" fontId="6" fillId="5" borderId="22" xfId="1" applyNumberFormat="1" applyFont="1" applyFill="1" applyBorder="1" applyAlignment="1" applyProtection="1">
      <alignment horizontal="right" vertical="center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4" xfId="1" applyFont="1" applyBorder="1" applyAlignment="1">
      <alignment horizontal="center" vertical="top" wrapText="1"/>
    </xf>
    <xf numFmtId="0" fontId="2" fillId="6" borderId="9" xfId="1" applyFont="1" applyFill="1" applyBorder="1" applyAlignment="1">
      <alignment horizontal="center" vertical="top" wrapText="1"/>
    </xf>
    <xf numFmtId="164" fontId="2" fillId="6" borderId="15" xfId="1" applyNumberFormat="1" applyFont="1" applyFill="1" applyBorder="1" applyAlignment="1">
      <alignment horizontal="right" vertical="center" wrapText="1" indent="1"/>
    </xf>
    <xf numFmtId="164" fontId="2" fillId="6" borderId="9" xfId="1" applyNumberFormat="1" applyFont="1" applyFill="1" applyBorder="1" applyAlignment="1">
      <alignment horizontal="right" vertical="center" wrapText="1" indent="1"/>
    </xf>
    <xf numFmtId="164" fontId="2" fillId="6" borderId="8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Обычный" xfId="0" builtinId="0"/>
    <cellStyle name="Обычный 2" xfId="1" xr:uid="{A2248C8D-539E-42AE-AFC7-AA240B0C5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5772C-48DE-4632-9CD3-1A5338DE2AC4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5703125" style="131" customWidth="1"/>
    <col min="2" max="2" width="10.140625" style="133" customWidth="1"/>
    <col min="3" max="3" width="16" style="132" customWidth="1"/>
    <col min="4" max="4" width="22.85546875" style="92" customWidth="1"/>
    <col min="5" max="5" width="24.7109375" style="92" customWidth="1"/>
    <col min="6" max="6" width="23.7109375" style="132" customWidth="1"/>
    <col min="7" max="7" width="22.28515625" style="132" customWidth="1"/>
    <col min="8" max="8" width="25.28515625" style="132" customWidth="1"/>
    <col min="9" max="9" width="23" style="132" customWidth="1"/>
    <col min="10" max="10" width="21.5703125" style="132" customWidth="1"/>
    <col min="11" max="11" width="21.5703125" style="92" customWidth="1"/>
    <col min="12" max="13" width="21.140625" style="132" customWidth="1"/>
    <col min="14" max="14" width="21.5703125" style="92" customWidth="1"/>
    <col min="15" max="16" width="21.140625" style="132" customWidth="1"/>
    <col min="17" max="17" width="21.5703125" style="92" customWidth="1"/>
    <col min="18" max="19" width="21.140625" style="132" customWidth="1"/>
    <col min="20" max="20" width="21.5703125" style="92" hidden="1" customWidth="1"/>
    <col min="21" max="22" width="21.140625" style="132" hidden="1" customWidth="1"/>
    <col min="23" max="23" width="21.5703125" style="92" hidden="1" customWidth="1"/>
    <col min="24" max="25" width="21.140625" style="132" hidden="1" customWidth="1"/>
    <col min="26" max="26" width="21.5703125" style="92" customWidth="1"/>
    <col min="27" max="28" width="21.140625" style="132" customWidth="1"/>
    <col min="29" max="29" width="21.5703125" style="92" customWidth="1"/>
    <col min="30" max="31" width="21.140625" style="132" customWidth="1"/>
    <col min="32" max="32" width="18.140625" style="92" customWidth="1"/>
    <col min="33" max="34" width="17.85546875" style="132" customWidth="1"/>
    <col min="35" max="35" width="20.5703125" style="132" customWidth="1"/>
    <col min="36" max="37" width="22.7109375" style="132" customWidth="1"/>
    <col min="38" max="38" width="21.140625" style="92" hidden="1" customWidth="1"/>
    <col min="39" max="40" width="20.85546875" style="132" hidden="1" customWidth="1"/>
    <col min="41" max="41" width="21.5703125" style="92" hidden="1" customWidth="1"/>
    <col min="42" max="43" width="21.140625" style="132" hidden="1" customWidth="1"/>
    <col min="44" max="44" width="21.5703125" style="92" hidden="1" customWidth="1"/>
    <col min="45" max="46" width="21.140625" style="132" hidden="1" customWidth="1"/>
    <col min="47" max="47" width="21.5703125" style="92" hidden="1" customWidth="1"/>
    <col min="48" max="49" width="21.140625" style="132" hidden="1" customWidth="1"/>
    <col min="50" max="50" width="21.5703125" style="92" hidden="1" customWidth="1"/>
    <col min="51" max="52" width="21.140625" style="132" hidden="1" customWidth="1"/>
    <col min="53" max="53" width="22" style="92" hidden="1" customWidth="1"/>
    <col min="54" max="54" width="20" style="132" hidden="1" customWidth="1"/>
    <col min="55" max="55" width="18.28515625" style="132" hidden="1" customWidth="1"/>
    <col min="56" max="56" width="22" style="92" hidden="1" customWidth="1"/>
    <col min="57" max="57" width="20" style="132" hidden="1" customWidth="1"/>
    <col min="58" max="58" width="18.28515625" style="132" hidden="1" customWidth="1"/>
    <col min="59" max="60" width="18.140625" style="132" customWidth="1"/>
    <col min="61" max="61" width="14.28515625" style="92" customWidth="1"/>
    <col min="62" max="64" width="18.140625" style="132" customWidth="1"/>
    <col min="65" max="66" width="14.28515625" style="92" customWidth="1"/>
    <col min="67" max="16384" width="9.140625" style="92"/>
  </cols>
  <sheetData>
    <row r="1" spans="1:65" s="41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40"/>
      <c r="J1" s="40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I1" s="39"/>
      <c r="AJ1" s="40"/>
      <c r="AK1" s="40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E1" s="39"/>
      <c r="BF1" s="39"/>
      <c r="BG1" s="39"/>
      <c r="BH1" s="40"/>
      <c r="BJ1" s="39"/>
      <c r="BK1" s="39"/>
      <c r="BL1" s="40"/>
    </row>
    <row r="2" spans="1:65" s="41" customFormat="1" ht="12.75" customHeight="1" x14ac:dyDescent="0.35">
      <c r="A2" s="37"/>
      <c r="B2" s="42" t="s">
        <v>38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</row>
    <row r="3" spans="1:65" s="41" customFormat="1" ht="12" customHeight="1" x14ac:dyDescent="0.35">
      <c r="A3" s="37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</row>
    <row r="4" spans="1:65" s="41" customFormat="1" ht="25.5" customHeight="1" x14ac:dyDescent="0.35">
      <c r="A4" s="37"/>
      <c r="B4" s="42" t="s">
        <v>39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</row>
    <row r="5" spans="1:65" s="41" customFormat="1" ht="5.25" customHeight="1" thickBot="1" x14ac:dyDescent="0.3">
      <c r="A5" s="37"/>
      <c r="B5" s="44"/>
      <c r="C5" s="44"/>
      <c r="D5" s="44"/>
      <c r="E5" s="44"/>
      <c r="F5" s="44"/>
      <c r="G5" s="44"/>
      <c r="H5" s="44"/>
      <c r="I5" s="44"/>
      <c r="J5" s="44"/>
      <c r="K5" s="44"/>
      <c r="N5" s="44"/>
      <c r="Q5" s="44"/>
      <c r="T5" s="44"/>
      <c r="W5" s="44"/>
      <c r="Z5" s="44"/>
      <c r="AC5" s="44"/>
      <c r="AF5" s="44"/>
      <c r="AI5" s="44"/>
      <c r="AJ5" s="44"/>
      <c r="AK5" s="44"/>
      <c r="AL5" s="44"/>
      <c r="AO5" s="44"/>
      <c r="AR5" s="44"/>
      <c r="AU5" s="44"/>
      <c r="AX5" s="44"/>
      <c r="BA5" s="44"/>
      <c r="BD5" s="44"/>
      <c r="BG5" s="44"/>
      <c r="BH5" s="44"/>
      <c r="BI5" s="44"/>
      <c r="BK5" s="44"/>
      <c r="BL5" s="44"/>
      <c r="BM5" s="44"/>
    </row>
    <row r="6" spans="1:65" s="41" customFormat="1" ht="52.5" customHeight="1" thickBot="1" x14ac:dyDescent="0.3">
      <c r="A6" s="45" t="s">
        <v>40</v>
      </c>
      <c r="B6" s="46" t="s">
        <v>41</v>
      </c>
      <c r="C6" s="47" t="s">
        <v>42</v>
      </c>
      <c r="D6" s="48"/>
      <c r="E6" s="49" t="s">
        <v>43</v>
      </c>
      <c r="F6" s="50"/>
      <c r="G6" s="51"/>
      <c r="H6" s="49" t="s">
        <v>44</v>
      </c>
      <c r="I6" s="50"/>
      <c r="J6" s="51"/>
      <c r="K6" s="52" t="s">
        <v>45</v>
      </c>
      <c r="L6" s="53"/>
      <c r="M6" s="54"/>
      <c r="N6" s="52" t="s">
        <v>46</v>
      </c>
      <c r="O6" s="53"/>
      <c r="P6" s="54"/>
      <c r="Q6" s="52" t="s">
        <v>47</v>
      </c>
      <c r="R6" s="53"/>
      <c r="S6" s="54"/>
      <c r="T6" s="52" t="s">
        <v>48</v>
      </c>
      <c r="U6" s="53"/>
      <c r="V6" s="54"/>
      <c r="W6" s="52" t="s">
        <v>49</v>
      </c>
      <c r="X6" s="53"/>
      <c r="Y6" s="54"/>
      <c r="Z6" s="52" t="s">
        <v>50</v>
      </c>
      <c r="AA6" s="53"/>
      <c r="AB6" s="54"/>
      <c r="AC6" s="52" t="s">
        <v>51</v>
      </c>
      <c r="AD6" s="53"/>
      <c r="AE6" s="54"/>
      <c r="AF6" s="52" t="s">
        <v>52</v>
      </c>
      <c r="AG6" s="53"/>
      <c r="AH6" s="54"/>
      <c r="AI6" s="53" t="s">
        <v>53</v>
      </c>
      <c r="AJ6" s="53"/>
      <c r="AK6" s="54"/>
      <c r="AL6" s="52" t="s">
        <v>54</v>
      </c>
      <c r="AM6" s="53"/>
      <c r="AN6" s="54"/>
      <c r="AO6" s="52" t="s">
        <v>55</v>
      </c>
      <c r="AP6" s="53"/>
      <c r="AQ6" s="54"/>
      <c r="AR6" s="52" t="s">
        <v>56</v>
      </c>
      <c r="AS6" s="53"/>
      <c r="AT6" s="54"/>
      <c r="AU6" s="52" t="s">
        <v>57</v>
      </c>
      <c r="AV6" s="53"/>
      <c r="AW6" s="54"/>
      <c r="AX6" s="52" t="s">
        <v>58</v>
      </c>
      <c r="AY6" s="53"/>
      <c r="AZ6" s="54"/>
      <c r="BA6" s="55" t="s">
        <v>59</v>
      </c>
      <c r="BB6" s="56"/>
      <c r="BC6" s="57"/>
      <c r="BD6" s="55" t="s">
        <v>60</v>
      </c>
      <c r="BE6" s="56"/>
      <c r="BF6" s="57"/>
    </row>
    <row r="7" spans="1:65" s="41" customFormat="1" ht="49.5" customHeight="1" thickBot="1" x14ac:dyDescent="0.3">
      <c r="A7" s="58"/>
      <c r="B7" s="59"/>
      <c r="C7" s="60"/>
      <c r="D7" s="61"/>
      <c r="E7" s="62" t="s">
        <v>61</v>
      </c>
      <c r="F7" s="63" t="s">
        <v>62</v>
      </c>
      <c r="G7" s="64" t="s">
        <v>63</v>
      </c>
      <c r="H7" s="62" t="s">
        <v>61</v>
      </c>
      <c r="I7" s="63" t="s">
        <v>62</v>
      </c>
      <c r="J7" s="64" t="s">
        <v>63</v>
      </c>
      <c r="K7" s="65" t="s">
        <v>61</v>
      </c>
      <c r="L7" s="66" t="s">
        <v>62</v>
      </c>
      <c r="M7" s="67" t="s">
        <v>63</v>
      </c>
      <c r="N7" s="65" t="s">
        <v>61</v>
      </c>
      <c r="O7" s="66" t="s">
        <v>62</v>
      </c>
      <c r="P7" s="67" t="s">
        <v>63</v>
      </c>
      <c r="Q7" s="65" t="s">
        <v>61</v>
      </c>
      <c r="R7" s="66" t="s">
        <v>62</v>
      </c>
      <c r="S7" s="67" t="s">
        <v>63</v>
      </c>
      <c r="T7" s="65" t="s">
        <v>61</v>
      </c>
      <c r="U7" s="66" t="s">
        <v>62</v>
      </c>
      <c r="V7" s="67" t="s">
        <v>63</v>
      </c>
      <c r="W7" s="65" t="s">
        <v>61</v>
      </c>
      <c r="X7" s="66" t="s">
        <v>62</v>
      </c>
      <c r="Y7" s="67" t="s">
        <v>63</v>
      </c>
      <c r="Z7" s="65" t="s">
        <v>61</v>
      </c>
      <c r="AA7" s="66" t="s">
        <v>62</v>
      </c>
      <c r="AB7" s="67" t="s">
        <v>63</v>
      </c>
      <c r="AC7" s="65" t="s">
        <v>61</v>
      </c>
      <c r="AD7" s="66" t="s">
        <v>62</v>
      </c>
      <c r="AE7" s="67" t="s">
        <v>63</v>
      </c>
      <c r="AF7" s="65" t="s">
        <v>61</v>
      </c>
      <c r="AG7" s="66" t="s">
        <v>62</v>
      </c>
      <c r="AH7" s="67" t="s">
        <v>63</v>
      </c>
      <c r="AI7" s="65" t="s">
        <v>61</v>
      </c>
      <c r="AJ7" s="66" t="s">
        <v>62</v>
      </c>
      <c r="AK7" s="67" t="s">
        <v>63</v>
      </c>
      <c r="AL7" s="65" t="s">
        <v>61</v>
      </c>
      <c r="AM7" s="66" t="s">
        <v>62</v>
      </c>
      <c r="AN7" s="67" t="s">
        <v>63</v>
      </c>
      <c r="AO7" s="65" t="s">
        <v>61</v>
      </c>
      <c r="AP7" s="66" t="s">
        <v>62</v>
      </c>
      <c r="AQ7" s="67" t="s">
        <v>63</v>
      </c>
      <c r="AR7" s="65" t="s">
        <v>61</v>
      </c>
      <c r="AS7" s="66" t="s">
        <v>62</v>
      </c>
      <c r="AT7" s="67" t="s">
        <v>63</v>
      </c>
      <c r="AU7" s="65" t="s">
        <v>61</v>
      </c>
      <c r="AV7" s="66" t="s">
        <v>62</v>
      </c>
      <c r="AW7" s="67" t="s">
        <v>63</v>
      </c>
      <c r="AX7" s="65" t="s">
        <v>61</v>
      </c>
      <c r="AY7" s="66" t="s">
        <v>62</v>
      </c>
      <c r="AZ7" s="67" t="s">
        <v>63</v>
      </c>
      <c r="BA7" s="65" t="s">
        <v>61</v>
      </c>
      <c r="BB7" s="66" t="s">
        <v>62</v>
      </c>
      <c r="BC7" s="67" t="s">
        <v>63</v>
      </c>
      <c r="BD7" s="65" t="s">
        <v>61</v>
      </c>
      <c r="BE7" s="66" t="s">
        <v>62</v>
      </c>
      <c r="BF7" s="67" t="s">
        <v>63</v>
      </c>
    </row>
    <row r="8" spans="1:65" s="81" customFormat="1" ht="16.5" thickBot="1" x14ac:dyDescent="0.25">
      <c r="A8" s="68">
        <v>1</v>
      </c>
      <c r="B8" s="69">
        <v>2</v>
      </c>
      <c r="C8" s="70">
        <v>3</v>
      </c>
      <c r="D8" s="71"/>
      <c r="E8" s="72">
        <v>4</v>
      </c>
      <c r="F8" s="73">
        <v>5</v>
      </c>
      <c r="G8" s="74">
        <v>6</v>
      </c>
      <c r="H8" s="75">
        <v>7</v>
      </c>
      <c r="I8" s="74">
        <v>8</v>
      </c>
      <c r="J8" s="76">
        <v>9</v>
      </c>
      <c r="K8" s="77">
        <v>10</v>
      </c>
      <c r="L8" s="78">
        <v>9</v>
      </c>
      <c r="M8" s="78">
        <v>9</v>
      </c>
      <c r="N8" s="77">
        <v>10</v>
      </c>
      <c r="O8" s="78">
        <v>9</v>
      </c>
      <c r="P8" s="78">
        <v>9</v>
      </c>
      <c r="Q8" s="77">
        <v>10</v>
      </c>
      <c r="R8" s="78">
        <v>9</v>
      </c>
      <c r="S8" s="78">
        <v>9</v>
      </c>
      <c r="T8" s="77">
        <v>10</v>
      </c>
      <c r="U8" s="78">
        <v>9</v>
      </c>
      <c r="V8" s="78">
        <v>9</v>
      </c>
      <c r="W8" s="77">
        <v>10</v>
      </c>
      <c r="X8" s="78">
        <v>9</v>
      </c>
      <c r="Y8" s="78">
        <v>9</v>
      </c>
      <c r="Z8" s="77">
        <v>10</v>
      </c>
      <c r="AA8" s="78">
        <v>9</v>
      </c>
      <c r="AB8" s="78">
        <v>9</v>
      </c>
      <c r="AC8" s="77">
        <v>10</v>
      </c>
      <c r="AD8" s="78">
        <v>9</v>
      </c>
      <c r="AE8" s="78">
        <v>9</v>
      </c>
      <c r="AF8" s="77">
        <v>10</v>
      </c>
      <c r="AG8" s="78">
        <v>11</v>
      </c>
      <c r="AH8" s="78">
        <v>12</v>
      </c>
      <c r="AI8" s="79">
        <v>13</v>
      </c>
      <c r="AJ8" s="80">
        <v>14</v>
      </c>
      <c r="AK8" s="80">
        <v>15</v>
      </c>
      <c r="AL8" s="79">
        <v>16</v>
      </c>
      <c r="AM8" s="80">
        <v>17</v>
      </c>
      <c r="AN8" s="80">
        <v>18</v>
      </c>
      <c r="AO8" s="77">
        <v>10</v>
      </c>
      <c r="AP8" s="78">
        <v>9</v>
      </c>
      <c r="AQ8" s="78">
        <v>9</v>
      </c>
      <c r="AR8" s="77">
        <v>10</v>
      </c>
      <c r="AS8" s="78">
        <v>9</v>
      </c>
      <c r="AT8" s="78">
        <v>9</v>
      </c>
      <c r="AU8" s="77">
        <v>10</v>
      </c>
      <c r="AV8" s="78">
        <v>9</v>
      </c>
      <c r="AW8" s="78">
        <v>9</v>
      </c>
      <c r="AX8" s="77">
        <v>10</v>
      </c>
      <c r="AY8" s="78">
        <v>9</v>
      </c>
      <c r="AZ8" s="78">
        <v>9</v>
      </c>
      <c r="BA8" s="79">
        <v>19</v>
      </c>
      <c r="BB8" s="80">
        <v>20</v>
      </c>
      <c r="BC8" s="80">
        <v>21</v>
      </c>
      <c r="BD8" s="79">
        <v>19</v>
      </c>
      <c r="BE8" s="80">
        <v>20</v>
      </c>
      <c r="BF8" s="80">
        <v>21</v>
      </c>
    </row>
    <row r="9" spans="1:65" ht="18.75" customHeight="1" x14ac:dyDescent="0.2">
      <c r="A9" s="82" t="s">
        <v>80</v>
      </c>
      <c r="B9" s="122">
        <v>2111</v>
      </c>
      <c r="C9" s="83" t="s">
        <v>64</v>
      </c>
      <c r="D9" s="123"/>
      <c r="E9" s="84">
        <f>H9+AF9+AI9+AL9+AO9+AR9+AU9+AX9+BA9+BD9</f>
        <v>11917037.09</v>
      </c>
      <c r="F9" s="85">
        <f>I9+AG9+AJ9+AM9+AP9+AS9+AV9+AY9+BB9+BE9</f>
        <v>2556269.9099999997</v>
      </c>
      <c r="G9" s="124">
        <f>E9-F9</f>
        <v>9360767.1799999997</v>
      </c>
      <c r="H9" s="86">
        <f>K9+N9+Q9+T9+W9+Z9+AC9</f>
        <v>11917037.09</v>
      </c>
      <c r="I9" s="87">
        <f>L9+O9+R9+U9+X9+AA9+AD9</f>
        <v>2556269.9099999997</v>
      </c>
      <c r="J9" s="88">
        <f>H9-I9</f>
        <v>9360767.1799999997</v>
      </c>
      <c r="K9" s="89">
        <v>2114200</v>
      </c>
      <c r="L9" s="90">
        <v>498018.82999999996</v>
      </c>
      <c r="M9" s="91">
        <f>K9-L9</f>
        <v>1616181.17</v>
      </c>
      <c r="N9" s="89">
        <v>9797800</v>
      </c>
      <c r="O9" s="90">
        <v>2048503.06</v>
      </c>
      <c r="P9" s="91">
        <f>N9-O9</f>
        <v>7749296.9399999995</v>
      </c>
      <c r="Q9" s="89">
        <v>0</v>
      </c>
      <c r="R9" s="101">
        <v>6325.15</v>
      </c>
      <c r="S9" s="91">
        <f>Q9-R9</f>
        <v>-6325.15</v>
      </c>
      <c r="T9" s="89">
        <v>0</v>
      </c>
      <c r="U9" s="90">
        <v>0</v>
      </c>
      <c r="V9" s="91">
        <f>T9-U9</f>
        <v>0</v>
      </c>
      <c r="W9" s="89">
        <v>0</v>
      </c>
      <c r="X9" s="90">
        <v>0</v>
      </c>
      <c r="Y9" s="91">
        <f>W9-X9</f>
        <v>0</v>
      </c>
      <c r="Z9" s="89">
        <v>2400</v>
      </c>
      <c r="AA9" s="90">
        <v>785.77999999999986</v>
      </c>
      <c r="AB9" s="91">
        <f>Z9-AA9</f>
        <v>1614.2200000000003</v>
      </c>
      <c r="AC9" s="89">
        <v>2637.09</v>
      </c>
      <c r="AD9" s="90">
        <v>2637.09</v>
      </c>
      <c r="AE9" s="91">
        <f>AC9-AD9</f>
        <v>0</v>
      </c>
      <c r="AF9" s="89">
        <v>0</v>
      </c>
      <c r="AG9" s="90">
        <v>0</v>
      </c>
      <c r="AH9" s="91">
        <f>AF9-AG9</f>
        <v>0</v>
      </c>
      <c r="AI9" s="89">
        <v>0</v>
      </c>
      <c r="AJ9" s="90">
        <v>0</v>
      </c>
      <c r="AK9" s="91">
        <f>AI9-AJ9</f>
        <v>0</v>
      </c>
      <c r="AL9" s="89">
        <v>0</v>
      </c>
      <c r="AM9" s="90">
        <v>0</v>
      </c>
      <c r="AN9" s="91">
        <f>AL9-AM9</f>
        <v>0</v>
      </c>
      <c r="AO9" s="89">
        <v>0</v>
      </c>
      <c r="AP9" s="101">
        <v>0</v>
      </c>
      <c r="AQ9" s="91">
        <f>AO9-AP9</f>
        <v>0</v>
      </c>
      <c r="AR9" s="89">
        <v>0</v>
      </c>
      <c r="AS9" s="101">
        <v>0</v>
      </c>
      <c r="AT9" s="91">
        <f>AR9-AS9</f>
        <v>0</v>
      </c>
      <c r="AU9" s="89">
        <v>0</v>
      </c>
      <c r="AV9" s="90">
        <v>0</v>
      </c>
      <c r="AW9" s="91">
        <f>AU9-AV9</f>
        <v>0</v>
      </c>
      <c r="AX9" s="89">
        <v>0</v>
      </c>
      <c r="AY9" s="90">
        <v>0</v>
      </c>
      <c r="AZ9" s="91">
        <f>AX9-AY9</f>
        <v>0</v>
      </c>
      <c r="BA9" s="89">
        <v>0</v>
      </c>
      <c r="BB9" s="90">
        <v>0</v>
      </c>
      <c r="BC9" s="91">
        <f>BA9-BB9</f>
        <v>0</v>
      </c>
      <c r="BD9" s="89">
        <v>0</v>
      </c>
      <c r="BE9" s="90">
        <v>0</v>
      </c>
      <c r="BF9" s="91">
        <f>BD9-BE9</f>
        <v>0</v>
      </c>
      <c r="BG9" s="92"/>
      <c r="BH9" s="92"/>
      <c r="BJ9" s="92"/>
      <c r="BK9" s="92"/>
      <c r="BL9" s="92"/>
    </row>
    <row r="10" spans="1:65" ht="18.75" customHeight="1" x14ac:dyDescent="0.2">
      <c r="A10" s="93"/>
      <c r="B10" s="94">
        <v>2120</v>
      </c>
      <c r="C10" s="95" t="s">
        <v>65</v>
      </c>
      <c r="D10" s="125"/>
      <c r="E10" s="96">
        <f t="shared" ref="E10:F25" si="0">H10+AF10+AI10+AL10+AO10+AR10+AU10+AX10+BA10+BD10</f>
        <v>2609822.16</v>
      </c>
      <c r="F10" s="97">
        <f t="shared" si="0"/>
        <v>564449.56000000006</v>
      </c>
      <c r="G10" s="124">
        <f>E10-F10</f>
        <v>2045372.6</v>
      </c>
      <c r="H10" s="98">
        <f t="shared" ref="H10:I25" si="1">K10+N10+Q10+T10+W10+Z10+AC10</f>
        <v>2609822.16</v>
      </c>
      <c r="I10" s="99">
        <f t="shared" si="1"/>
        <v>564449.56000000006</v>
      </c>
      <c r="J10" s="88">
        <f>H10-I10</f>
        <v>2045372.6</v>
      </c>
      <c r="K10" s="100">
        <v>463000</v>
      </c>
      <c r="L10" s="101">
        <v>111911.12</v>
      </c>
      <c r="M10" s="91">
        <f>K10-L10</f>
        <v>351088.88</v>
      </c>
      <c r="N10" s="100">
        <v>2145700</v>
      </c>
      <c r="O10" s="101">
        <v>450401.33000000007</v>
      </c>
      <c r="P10" s="91">
        <f>N10-O10</f>
        <v>1695298.67</v>
      </c>
      <c r="Q10" s="100">
        <v>0</v>
      </c>
      <c r="R10" s="101">
        <v>1384.07</v>
      </c>
      <c r="S10" s="91">
        <f>Q10-R10</f>
        <v>-1384.07</v>
      </c>
      <c r="T10" s="100">
        <v>0</v>
      </c>
      <c r="U10" s="101">
        <v>0</v>
      </c>
      <c r="V10" s="91">
        <f>T10-U10</f>
        <v>0</v>
      </c>
      <c r="W10" s="100">
        <v>0</v>
      </c>
      <c r="X10" s="101">
        <v>0</v>
      </c>
      <c r="Y10" s="91">
        <f>W10-X10</f>
        <v>0</v>
      </c>
      <c r="Z10" s="100">
        <v>520</v>
      </c>
      <c r="AA10" s="101">
        <v>150.88</v>
      </c>
      <c r="AB10" s="91">
        <f>Z10-AA10</f>
        <v>369.12</v>
      </c>
      <c r="AC10" s="100">
        <v>602.16</v>
      </c>
      <c r="AD10" s="101">
        <v>602.16</v>
      </c>
      <c r="AE10" s="91">
        <f>AC10-AD10</f>
        <v>0</v>
      </c>
      <c r="AF10" s="100">
        <v>0</v>
      </c>
      <c r="AG10" s="101">
        <v>0</v>
      </c>
      <c r="AH10" s="91">
        <f>AF10-AG10</f>
        <v>0</v>
      </c>
      <c r="AI10" s="100">
        <v>0</v>
      </c>
      <c r="AJ10" s="101">
        <v>0</v>
      </c>
      <c r="AK10" s="91">
        <f>AI10-AJ10</f>
        <v>0</v>
      </c>
      <c r="AL10" s="100">
        <v>0</v>
      </c>
      <c r="AM10" s="101">
        <v>0</v>
      </c>
      <c r="AN10" s="91">
        <f>AL10-AM10</f>
        <v>0</v>
      </c>
      <c r="AO10" s="100">
        <v>0</v>
      </c>
      <c r="AP10" s="101">
        <v>0</v>
      </c>
      <c r="AQ10" s="91">
        <f>AO10-AP10</f>
        <v>0</v>
      </c>
      <c r="AR10" s="100">
        <v>0</v>
      </c>
      <c r="AS10" s="101">
        <v>0</v>
      </c>
      <c r="AT10" s="91">
        <f>AR10-AS10</f>
        <v>0</v>
      </c>
      <c r="AU10" s="100">
        <v>0</v>
      </c>
      <c r="AV10" s="101">
        <v>0</v>
      </c>
      <c r="AW10" s="91">
        <f>AU10-AV10</f>
        <v>0</v>
      </c>
      <c r="AX10" s="100">
        <v>0</v>
      </c>
      <c r="AY10" s="101">
        <v>0</v>
      </c>
      <c r="AZ10" s="91">
        <f>AX10-AY10</f>
        <v>0</v>
      </c>
      <c r="BA10" s="100">
        <v>0</v>
      </c>
      <c r="BB10" s="101">
        <v>0</v>
      </c>
      <c r="BC10" s="91">
        <f>BA10-BB10</f>
        <v>0</v>
      </c>
      <c r="BD10" s="100">
        <v>0</v>
      </c>
      <c r="BE10" s="101">
        <v>0</v>
      </c>
      <c r="BF10" s="91">
        <f>BD10-BE10</f>
        <v>0</v>
      </c>
      <c r="BG10" s="92"/>
      <c r="BH10" s="92"/>
      <c r="BJ10" s="92"/>
      <c r="BK10" s="92"/>
      <c r="BL10" s="92"/>
    </row>
    <row r="11" spans="1:65" ht="18.75" customHeight="1" x14ac:dyDescent="0.2">
      <c r="A11" s="93"/>
      <c r="B11" s="94">
        <v>2210</v>
      </c>
      <c r="C11" s="95" t="s">
        <v>2</v>
      </c>
      <c r="D11" s="125"/>
      <c r="E11" s="96">
        <f t="shared" si="0"/>
        <v>159122.9</v>
      </c>
      <c r="F11" s="97">
        <f t="shared" si="0"/>
        <v>14228.119999999999</v>
      </c>
      <c r="G11" s="124">
        <f t="shared" ref="G11:G25" si="2">E11-F11</f>
        <v>144894.78</v>
      </c>
      <c r="H11" s="98">
        <f t="shared" si="1"/>
        <v>144500</v>
      </c>
      <c r="I11" s="99">
        <f t="shared" si="1"/>
        <v>6233.12</v>
      </c>
      <c r="J11" s="88">
        <f t="shared" ref="J11:J25" si="3">H11-I11</f>
        <v>138266.88</v>
      </c>
      <c r="K11" s="100">
        <f>114200+22000</f>
        <v>136200</v>
      </c>
      <c r="L11" s="101">
        <v>6233.12</v>
      </c>
      <c r="M11" s="91">
        <f t="shared" ref="M11:M25" si="4">K11-L11</f>
        <v>129966.88</v>
      </c>
      <c r="N11" s="100">
        <v>0</v>
      </c>
      <c r="O11" s="101">
        <v>0</v>
      </c>
      <c r="P11" s="91">
        <f t="shared" ref="P11:P25" si="5">N11-O11</f>
        <v>0</v>
      </c>
      <c r="Q11" s="100">
        <v>0</v>
      </c>
      <c r="R11" s="101">
        <v>0</v>
      </c>
      <c r="S11" s="91">
        <f t="shared" ref="S11:S25" si="6">Q11-R11</f>
        <v>0</v>
      </c>
      <c r="T11" s="100">
        <v>0</v>
      </c>
      <c r="U11" s="101">
        <v>0</v>
      </c>
      <c r="V11" s="91">
        <f t="shared" ref="V11:V25" si="7">T11-U11</f>
        <v>0</v>
      </c>
      <c r="W11" s="100">
        <v>0</v>
      </c>
      <c r="X11" s="101">
        <v>0</v>
      </c>
      <c r="Y11" s="91">
        <f t="shared" ref="Y11:Y25" si="8">W11-X11</f>
        <v>0</v>
      </c>
      <c r="Z11" s="100">
        <v>8300</v>
      </c>
      <c r="AA11" s="101">
        <v>0</v>
      </c>
      <c r="AB11" s="91">
        <f t="shared" ref="AB11:AB25" si="9">Z11-AA11</f>
        <v>8300</v>
      </c>
      <c r="AC11" s="100">
        <v>0</v>
      </c>
      <c r="AD11" s="101">
        <v>0</v>
      </c>
      <c r="AE11" s="91">
        <f t="shared" ref="AE11:AE25" si="10">AC11-AD11</f>
        <v>0</v>
      </c>
      <c r="AF11" s="100">
        <v>2500</v>
      </c>
      <c r="AG11" s="101">
        <v>135</v>
      </c>
      <c r="AH11" s="91">
        <f t="shared" ref="AH11:AH25" si="11">AF11-AG11</f>
        <v>2365</v>
      </c>
      <c r="AI11" s="100">
        <v>12122.9</v>
      </c>
      <c r="AJ11" s="101">
        <v>7860</v>
      </c>
      <c r="AK11" s="91">
        <f t="shared" ref="AK11:AK25" si="12">AI11-AJ11</f>
        <v>4262.8999999999996</v>
      </c>
      <c r="AL11" s="100">
        <v>0</v>
      </c>
      <c r="AM11" s="101">
        <v>0</v>
      </c>
      <c r="AN11" s="91">
        <f t="shared" ref="AN11:AN25" si="13">AL11-AM11</f>
        <v>0</v>
      </c>
      <c r="AO11" s="100">
        <v>0</v>
      </c>
      <c r="AP11" s="101">
        <v>0</v>
      </c>
      <c r="AQ11" s="91">
        <f t="shared" ref="AQ11:AQ25" si="14">AO11-AP11</f>
        <v>0</v>
      </c>
      <c r="AR11" s="100">
        <v>0</v>
      </c>
      <c r="AS11" s="101">
        <v>0</v>
      </c>
      <c r="AT11" s="91">
        <f t="shared" ref="AT11:AT25" si="15">AR11-AS11</f>
        <v>0</v>
      </c>
      <c r="AU11" s="100">
        <v>0</v>
      </c>
      <c r="AV11" s="101">
        <v>0</v>
      </c>
      <c r="AW11" s="91">
        <f t="shared" ref="AW11:AW25" si="16">AU11-AV11</f>
        <v>0</v>
      </c>
      <c r="AX11" s="100">
        <v>0</v>
      </c>
      <c r="AY11" s="101">
        <v>0</v>
      </c>
      <c r="AZ11" s="91">
        <f t="shared" ref="AZ11:AZ25" si="17">AX11-AY11</f>
        <v>0</v>
      </c>
      <c r="BA11" s="100">
        <v>0</v>
      </c>
      <c r="BB11" s="101">
        <v>0</v>
      </c>
      <c r="BC11" s="91">
        <f t="shared" ref="BC11:BC25" si="18">BA11-BB11</f>
        <v>0</v>
      </c>
      <c r="BD11" s="100">
        <v>0</v>
      </c>
      <c r="BE11" s="101">
        <v>0</v>
      </c>
      <c r="BF11" s="91">
        <f t="shared" ref="BF11:BF25" si="19">BD11-BE11</f>
        <v>0</v>
      </c>
      <c r="BG11" s="92"/>
      <c r="BH11" s="92"/>
      <c r="BJ11" s="92"/>
      <c r="BK11" s="92"/>
      <c r="BL11" s="92"/>
    </row>
    <row r="12" spans="1:65" ht="18.75" customHeight="1" x14ac:dyDescent="0.2">
      <c r="A12" s="93"/>
      <c r="B12" s="94">
        <v>2230</v>
      </c>
      <c r="C12" s="95" t="s">
        <v>66</v>
      </c>
      <c r="D12" s="125"/>
      <c r="E12" s="96">
        <f t="shared" si="0"/>
        <v>683000</v>
      </c>
      <c r="F12" s="97">
        <f t="shared" si="0"/>
        <v>120808</v>
      </c>
      <c r="G12" s="124">
        <f t="shared" si="2"/>
        <v>562192</v>
      </c>
      <c r="H12" s="98">
        <f t="shared" si="1"/>
        <v>676700</v>
      </c>
      <c r="I12" s="99">
        <f t="shared" si="1"/>
        <v>120808</v>
      </c>
      <c r="J12" s="88">
        <f t="shared" si="3"/>
        <v>555892</v>
      </c>
      <c r="K12" s="100">
        <v>676700</v>
      </c>
      <c r="L12" s="101">
        <v>120808</v>
      </c>
      <c r="M12" s="91">
        <f t="shared" si="4"/>
        <v>555892</v>
      </c>
      <c r="N12" s="100">
        <v>0</v>
      </c>
      <c r="O12" s="101">
        <v>0</v>
      </c>
      <c r="P12" s="91">
        <f t="shared" si="5"/>
        <v>0</v>
      </c>
      <c r="Q12" s="100">
        <v>0</v>
      </c>
      <c r="R12" s="101">
        <v>0</v>
      </c>
      <c r="S12" s="91">
        <f t="shared" si="6"/>
        <v>0</v>
      </c>
      <c r="T12" s="100">
        <v>0</v>
      </c>
      <c r="U12" s="101">
        <v>0</v>
      </c>
      <c r="V12" s="91">
        <f t="shared" si="7"/>
        <v>0</v>
      </c>
      <c r="W12" s="100">
        <v>0</v>
      </c>
      <c r="X12" s="101">
        <v>0</v>
      </c>
      <c r="Y12" s="91">
        <f t="shared" si="8"/>
        <v>0</v>
      </c>
      <c r="Z12" s="100">
        <v>0</v>
      </c>
      <c r="AA12" s="101">
        <v>0</v>
      </c>
      <c r="AB12" s="91">
        <f t="shared" si="9"/>
        <v>0</v>
      </c>
      <c r="AC12" s="100">
        <v>0</v>
      </c>
      <c r="AD12" s="101">
        <v>0</v>
      </c>
      <c r="AE12" s="91">
        <f t="shared" si="10"/>
        <v>0</v>
      </c>
      <c r="AF12" s="100">
        <v>6300</v>
      </c>
      <c r="AG12" s="101">
        <v>0</v>
      </c>
      <c r="AH12" s="91">
        <f t="shared" si="11"/>
        <v>6300</v>
      </c>
      <c r="AI12" s="100">
        <v>0</v>
      </c>
      <c r="AJ12" s="101">
        <v>0</v>
      </c>
      <c r="AK12" s="91">
        <f t="shared" si="12"/>
        <v>0</v>
      </c>
      <c r="AL12" s="100">
        <v>0</v>
      </c>
      <c r="AM12" s="101">
        <v>0</v>
      </c>
      <c r="AN12" s="91">
        <f t="shared" si="13"/>
        <v>0</v>
      </c>
      <c r="AO12" s="100">
        <v>0</v>
      </c>
      <c r="AP12" s="101">
        <v>0</v>
      </c>
      <c r="AQ12" s="91">
        <f t="shared" si="14"/>
        <v>0</v>
      </c>
      <c r="AR12" s="100">
        <v>0</v>
      </c>
      <c r="AS12" s="101">
        <v>0</v>
      </c>
      <c r="AT12" s="91">
        <f t="shared" si="15"/>
        <v>0</v>
      </c>
      <c r="AU12" s="100">
        <v>0</v>
      </c>
      <c r="AV12" s="101">
        <v>0</v>
      </c>
      <c r="AW12" s="91">
        <f t="shared" si="16"/>
        <v>0</v>
      </c>
      <c r="AX12" s="100">
        <v>0</v>
      </c>
      <c r="AY12" s="101">
        <v>0</v>
      </c>
      <c r="AZ12" s="91">
        <f t="shared" si="17"/>
        <v>0</v>
      </c>
      <c r="BA12" s="100">
        <v>0</v>
      </c>
      <c r="BB12" s="101">
        <v>0</v>
      </c>
      <c r="BC12" s="91">
        <f t="shared" si="18"/>
        <v>0</v>
      </c>
      <c r="BD12" s="100">
        <v>0</v>
      </c>
      <c r="BE12" s="101">
        <v>0</v>
      </c>
      <c r="BF12" s="91">
        <f t="shared" si="19"/>
        <v>0</v>
      </c>
      <c r="BG12" s="92"/>
      <c r="BH12" s="92"/>
      <c r="BJ12" s="92"/>
      <c r="BK12" s="92"/>
      <c r="BL12" s="92"/>
    </row>
    <row r="13" spans="1:65" ht="18.75" customHeight="1" x14ac:dyDescent="0.2">
      <c r="A13" s="93"/>
      <c r="B13" s="94">
        <v>2240</v>
      </c>
      <c r="C13" s="95" t="s">
        <v>14</v>
      </c>
      <c r="D13" s="125"/>
      <c r="E13" s="96">
        <f t="shared" si="0"/>
        <v>448200</v>
      </c>
      <c r="F13" s="97">
        <f t="shared" si="0"/>
        <v>18172.400000000001</v>
      </c>
      <c r="G13" s="124">
        <f t="shared" si="2"/>
        <v>430027.6</v>
      </c>
      <c r="H13" s="98">
        <f t="shared" si="1"/>
        <v>448200</v>
      </c>
      <c r="I13" s="99">
        <f t="shared" si="1"/>
        <v>18172.400000000001</v>
      </c>
      <c r="J13" s="88">
        <f t="shared" si="3"/>
        <v>430027.6</v>
      </c>
      <c r="K13" s="100">
        <f>149200+100000+199000</f>
        <v>448200</v>
      </c>
      <c r="L13" s="101">
        <v>18172.400000000001</v>
      </c>
      <c r="M13" s="91">
        <f t="shared" si="4"/>
        <v>430027.6</v>
      </c>
      <c r="N13" s="100">
        <v>0</v>
      </c>
      <c r="O13" s="101">
        <v>0</v>
      </c>
      <c r="P13" s="91">
        <f t="shared" si="5"/>
        <v>0</v>
      </c>
      <c r="Q13" s="100">
        <v>0</v>
      </c>
      <c r="R13" s="101">
        <v>0</v>
      </c>
      <c r="S13" s="91">
        <f t="shared" si="6"/>
        <v>0</v>
      </c>
      <c r="T13" s="100">
        <v>0</v>
      </c>
      <c r="U13" s="101">
        <v>0</v>
      </c>
      <c r="V13" s="91">
        <f t="shared" si="7"/>
        <v>0</v>
      </c>
      <c r="W13" s="100">
        <v>0</v>
      </c>
      <c r="X13" s="101">
        <v>0</v>
      </c>
      <c r="Y13" s="91">
        <f t="shared" si="8"/>
        <v>0</v>
      </c>
      <c r="Z13" s="100">
        <v>0</v>
      </c>
      <c r="AA13" s="101">
        <v>0</v>
      </c>
      <c r="AB13" s="91">
        <f t="shared" si="9"/>
        <v>0</v>
      </c>
      <c r="AC13" s="100">
        <v>0</v>
      </c>
      <c r="AD13" s="101">
        <v>0</v>
      </c>
      <c r="AE13" s="91">
        <f t="shared" si="10"/>
        <v>0</v>
      </c>
      <c r="AF13" s="100">
        <v>0</v>
      </c>
      <c r="AG13" s="101">
        <v>0</v>
      </c>
      <c r="AH13" s="91">
        <f t="shared" si="11"/>
        <v>0</v>
      </c>
      <c r="AI13" s="100">
        <v>0</v>
      </c>
      <c r="AJ13" s="101">
        <v>0</v>
      </c>
      <c r="AK13" s="91">
        <f t="shared" si="12"/>
        <v>0</v>
      </c>
      <c r="AL13" s="100">
        <v>0</v>
      </c>
      <c r="AM13" s="101">
        <v>0</v>
      </c>
      <c r="AN13" s="91">
        <f t="shared" si="13"/>
        <v>0</v>
      </c>
      <c r="AO13" s="100">
        <v>0</v>
      </c>
      <c r="AP13" s="101">
        <v>0</v>
      </c>
      <c r="AQ13" s="91">
        <f t="shared" si="14"/>
        <v>0</v>
      </c>
      <c r="AR13" s="100">
        <v>0</v>
      </c>
      <c r="AS13" s="101">
        <v>0</v>
      </c>
      <c r="AT13" s="91">
        <f t="shared" si="15"/>
        <v>0</v>
      </c>
      <c r="AU13" s="100">
        <v>0</v>
      </c>
      <c r="AV13" s="101">
        <v>0</v>
      </c>
      <c r="AW13" s="91">
        <f t="shared" si="16"/>
        <v>0</v>
      </c>
      <c r="AX13" s="100">
        <v>0</v>
      </c>
      <c r="AY13" s="101">
        <v>0</v>
      </c>
      <c r="AZ13" s="91">
        <f t="shared" si="17"/>
        <v>0</v>
      </c>
      <c r="BA13" s="100">
        <v>0</v>
      </c>
      <c r="BB13" s="101">
        <v>0</v>
      </c>
      <c r="BC13" s="91">
        <f t="shared" si="18"/>
        <v>0</v>
      </c>
      <c r="BD13" s="100">
        <v>0</v>
      </c>
      <c r="BE13" s="101">
        <v>0</v>
      </c>
      <c r="BF13" s="91">
        <f t="shared" si="19"/>
        <v>0</v>
      </c>
      <c r="BG13" s="92"/>
      <c r="BH13" s="92"/>
      <c r="BJ13" s="92"/>
      <c r="BK13" s="92"/>
      <c r="BL13" s="92"/>
    </row>
    <row r="14" spans="1:65" ht="18.75" customHeight="1" x14ac:dyDescent="0.2">
      <c r="A14" s="93"/>
      <c r="B14" s="94">
        <v>2250</v>
      </c>
      <c r="C14" s="95" t="s">
        <v>67</v>
      </c>
      <c r="D14" s="125"/>
      <c r="E14" s="96">
        <f t="shared" si="0"/>
        <v>18000</v>
      </c>
      <c r="F14" s="97">
        <f t="shared" si="0"/>
        <v>12003.5</v>
      </c>
      <c r="G14" s="124">
        <f t="shared" si="2"/>
        <v>5996.5</v>
      </c>
      <c r="H14" s="98">
        <f t="shared" si="1"/>
        <v>18000</v>
      </c>
      <c r="I14" s="99">
        <f t="shared" si="1"/>
        <v>12003.5</v>
      </c>
      <c r="J14" s="88">
        <f t="shared" si="3"/>
        <v>5996.5</v>
      </c>
      <c r="K14" s="100">
        <v>18000</v>
      </c>
      <c r="L14" s="101">
        <v>12003.5</v>
      </c>
      <c r="M14" s="91">
        <f t="shared" si="4"/>
        <v>5996.5</v>
      </c>
      <c r="N14" s="100">
        <v>0</v>
      </c>
      <c r="O14" s="101">
        <v>0</v>
      </c>
      <c r="P14" s="91">
        <f t="shared" si="5"/>
        <v>0</v>
      </c>
      <c r="Q14" s="100">
        <v>0</v>
      </c>
      <c r="R14" s="101">
        <v>0</v>
      </c>
      <c r="S14" s="91">
        <f t="shared" si="6"/>
        <v>0</v>
      </c>
      <c r="T14" s="100">
        <v>0</v>
      </c>
      <c r="U14" s="101">
        <v>0</v>
      </c>
      <c r="V14" s="91">
        <f t="shared" si="7"/>
        <v>0</v>
      </c>
      <c r="W14" s="100">
        <v>0</v>
      </c>
      <c r="X14" s="101">
        <v>0</v>
      </c>
      <c r="Y14" s="91">
        <f t="shared" si="8"/>
        <v>0</v>
      </c>
      <c r="Z14" s="100">
        <v>0</v>
      </c>
      <c r="AA14" s="101">
        <v>0</v>
      </c>
      <c r="AB14" s="91">
        <f t="shared" si="9"/>
        <v>0</v>
      </c>
      <c r="AC14" s="100">
        <v>0</v>
      </c>
      <c r="AD14" s="101">
        <v>0</v>
      </c>
      <c r="AE14" s="91">
        <f t="shared" si="10"/>
        <v>0</v>
      </c>
      <c r="AF14" s="100">
        <v>0</v>
      </c>
      <c r="AG14" s="101">
        <v>0</v>
      </c>
      <c r="AH14" s="91">
        <f t="shared" si="11"/>
        <v>0</v>
      </c>
      <c r="AI14" s="100">
        <v>0</v>
      </c>
      <c r="AJ14" s="101">
        <v>0</v>
      </c>
      <c r="AK14" s="91">
        <f t="shared" si="12"/>
        <v>0</v>
      </c>
      <c r="AL14" s="100">
        <v>0</v>
      </c>
      <c r="AM14" s="101">
        <v>0</v>
      </c>
      <c r="AN14" s="91">
        <f t="shared" si="13"/>
        <v>0</v>
      </c>
      <c r="AO14" s="100">
        <v>0</v>
      </c>
      <c r="AP14" s="101">
        <v>0</v>
      </c>
      <c r="AQ14" s="91">
        <f t="shared" si="14"/>
        <v>0</v>
      </c>
      <c r="AR14" s="100">
        <v>0</v>
      </c>
      <c r="AS14" s="101">
        <v>0</v>
      </c>
      <c r="AT14" s="91">
        <f t="shared" si="15"/>
        <v>0</v>
      </c>
      <c r="AU14" s="100">
        <v>0</v>
      </c>
      <c r="AV14" s="101">
        <v>0</v>
      </c>
      <c r="AW14" s="91">
        <f t="shared" si="16"/>
        <v>0</v>
      </c>
      <c r="AX14" s="100">
        <v>0</v>
      </c>
      <c r="AY14" s="101">
        <v>0</v>
      </c>
      <c r="AZ14" s="91">
        <f t="shared" si="17"/>
        <v>0</v>
      </c>
      <c r="BA14" s="100">
        <v>0</v>
      </c>
      <c r="BB14" s="101">
        <v>0</v>
      </c>
      <c r="BC14" s="91">
        <f t="shared" si="18"/>
        <v>0</v>
      </c>
      <c r="BD14" s="100">
        <v>0</v>
      </c>
      <c r="BE14" s="101">
        <v>0</v>
      </c>
      <c r="BF14" s="91">
        <f t="shared" si="19"/>
        <v>0</v>
      </c>
      <c r="BG14" s="92"/>
      <c r="BH14" s="92"/>
      <c r="BJ14" s="92"/>
      <c r="BK14" s="92"/>
      <c r="BL14" s="92"/>
    </row>
    <row r="15" spans="1:65" ht="18.75" customHeight="1" x14ac:dyDescent="0.2">
      <c r="A15" s="93"/>
      <c r="B15" s="94">
        <v>2271</v>
      </c>
      <c r="C15" s="95" t="s">
        <v>68</v>
      </c>
      <c r="D15" s="125"/>
      <c r="E15" s="96">
        <f t="shared" si="0"/>
        <v>780260</v>
      </c>
      <c r="F15" s="97">
        <f t="shared" si="0"/>
        <v>0</v>
      </c>
      <c r="G15" s="124">
        <f t="shared" si="2"/>
        <v>780260</v>
      </c>
      <c r="H15" s="98">
        <f t="shared" si="1"/>
        <v>780260</v>
      </c>
      <c r="I15" s="99">
        <f t="shared" si="1"/>
        <v>0</v>
      </c>
      <c r="J15" s="88">
        <f t="shared" si="3"/>
        <v>780260</v>
      </c>
      <c r="K15" s="100">
        <v>780260</v>
      </c>
      <c r="L15" s="101">
        <v>0</v>
      </c>
      <c r="M15" s="91">
        <f t="shared" si="4"/>
        <v>780260</v>
      </c>
      <c r="N15" s="100">
        <v>0</v>
      </c>
      <c r="O15" s="101">
        <v>0</v>
      </c>
      <c r="P15" s="91">
        <f t="shared" si="5"/>
        <v>0</v>
      </c>
      <c r="Q15" s="100">
        <v>0</v>
      </c>
      <c r="R15" s="101">
        <v>0</v>
      </c>
      <c r="S15" s="91">
        <f t="shared" si="6"/>
        <v>0</v>
      </c>
      <c r="T15" s="100">
        <v>0</v>
      </c>
      <c r="U15" s="101">
        <v>0</v>
      </c>
      <c r="V15" s="91">
        <f t="shared" si="7"/>
        <v>0</v>
      </c>
      <c r="W15" s="100">
        <v>0</v>
      </c>
      <c r="X15" s="101">
        <v>0</v>
      </c>
      <c r="Y15" s="91">
        <f t="shared" si="8"/>
        <v>0</v>
      </c>
      <c r="Z15" s="100">
        <v>0</v>
      </c>
      <c r="AA15" s="101">
        <v>0</v>
      </c>
      <c r="AB15" s="91">
        <f t="shared" si="9"/>
        <v>0</v>
      </c>
      <c r="AC15" s="100">
        <v>0</v>
      </c>
      <c r="AD15" s="101">
        <v>0</v>
      </c>
      <c r="AE15" s="91">
        <f t="shared" si="10"/>
        <v>0</v>
      </c>
      <c r="AF15" s="100">
        <v>0</v>
      </c>
      <c r="AG15" s="101">
        <v>0</v>
      </c>
      <c r="AH15" s="91">
        <f t="shared" si="11"/>
        <v>0</v>
      </c>
      <c r="AI15" s="100">
        <v>0</v>
      </c>
      <c r="AJ15" s="101">
        <v>0</v>
      </c>
      <c r="AK15" s="91">
        <f t="shared" si="12"/>
        <v>0</v>
      </c>
      <c r="AL15" s="100">
        <v>0</v>
      </c>
      <c r="AM15" s="101">
        <v>0</v>
      </c>
      <c r="AN15" s="91">
        <f t="shared" si="13"/>
        <v>0</v>
      </c>
      <c r="AO15" s="100">
        <v>0</v>
      </c>
      <c r="AP15" s="101">
        <v>0</v>
      </c>
      <c r="AQ15" s="91">
        <f t="shared" si="14"/>
        <v>0</v>
      </c>
      <c r="AR15" s="100">
        <v>0</v>
      </c>
      <c r="AS15" s="101">
        <v>0</v>
      </c>
      <c r="AT15" s="91">
        <f t="shared" si="15"/>
        <v>0</v>
      </c>
      <c r="AU15" s="100">
        <v>0</v>
      </c>
      <c r="AV15" s="101">
        <v>0</v>
      </c>
      <c r="AW15" s="91">
        <f t="shared" si="16"/>
        <v>0</v>
      </c>
      <c r="AX15" s="100">
        <v>0</v>
      </c>
      <c r="AY15" s="101">
        <v>0</v>
      </c>
      <c r="AZ15" s="91">
        <f t="shared" si="17"/>
        <v>0</v>
      </c>
      <c r="BA15" s="100">
        <v>0</v>
      </c>
      <c r="BB15" s="101">
        <v>0</v>
      </c>
      <c r="BC15" s="91">
        <f t="shared" si="18"/>
        <v>0</v>
      </c>
      <c r="BD15" s="100">
        <v>0</v>
      </c>
      <c r="BE15" s="101">
        <v>0</v>
      </c>
      <c r="BF15" s="91">
        <f t="shared" si="19"/>
        <v>0</v>
      </c>
      <c r="BG15" s="92"/>
      <c r="BH15" s="92"/>
      <c r="BJ15" s="92"/>
      <c r="BK15" s="92"/>
      <c r="BL15" s="92"/>
    </row>
    <row r="16" spans="1:65" ht="18.75" customHeight="1" x14ac:dyDescent="0.2">
      <c r="A16" s="93"/>
      <c r="B16" s="94">
        <v>2272</v>
      </c>
      <c r="C16" s="95" t="s">
        <v>69</v>
      </c>
      <c r="D16" s="125"/>
      <c r="E16" s="96">
        <f t="shared" si="0"/>
        <v>41750</v>
      </c>
      <c r="F16" s="97">
        <f t="shared" si="0"/>
        <v>7590.119999999999</v>
      </c>
      <c r="G16" s="124">
        <f t="shared" si="2"/>
        <v>34159.880000000005</v>
      </c>
      <c r="H16" s="98">
        <f t="shared" si="1"/>
        <v>41750</v>
      </c>
      <c r="I16" s="99">
        <f t="shared" si="1"/>
        <v>7590.119999999999</v>
      </c>
      <c r="J16" s="88">
        <f t="shared" si="3"/>
        <v>34159.880000000005</v>
      </c>
      <c r="K16" s="100">
        <v>41750</v>
      </c>
      <c r="L16" s="101">
        <v>7590.119999999999</v>
      </c>
      <c r="M16" s="91">
        <f t="shared" si="4"/>
        <v>34159.880000000005</v>
      </c>
      <c r="N16" s="100">
        <v>0</v>
      </c>
      <c r="O16" s="101">
        <v>0</v>
      </c>
      <c r="P16" s="91">
        <f t="shared" si="5"/>
        <v>0</v>
      </c>
      <c r="Q16" s="100">
        <v>0</v>
      </c>
      <c r="R16" s="101">
        <v>0</v>
      </c>
      <c r="S16" s="91">
        <f t="shared" si="6"/>
        <v>0</v>
      </c>
      <c r="T16" s="100">
        <v>0</v>
      </c>
      <c r="U16" s="101">
        <v>0</v>
      </c>
      <c r="V16" s="91">
        <f t="shared" si="7"/>
        <v>0</v>
      </c>
      <c r="W16" s="100">
        <v>0</v>
      </c>
      <c r="X16" s="101">
        <v>0</v>
      </c>
      <c r="Y16" s="91">
        <f t="shared" si="8"/>
        <v>0</v>
      </c>
      <c r="Z16" s="100">
        <v>0</v>
      </c>
      <c r="AA16" s="101">
        <v>0</v>
      </c>
      <c r="AB16" s="91">
        <f t="shared" si="9"/>
        <v>0</v>
      </c>
      <c r="AC16" s="100">
        <v>0</v>
      </c>
      <c r="AD16" s="101">
        <v>0</v>
      </c>
      <c r="AE16" s="91">
        <f t="shared" si="10"/>
        <v>0</v>
      </c>
      <c r="AF16" s="100">
        <v>0</v>
      </c>
      <c r="AG16" s="101">
        <v>0</v>
      </c>
      <c r="AH16" s="91">
        <f t="shared" si="11"/>
        <v>0</v>
      </c>
      <c r="AI16" s="100">
        <v>0</v>
      </c>
      <c r="AJ16" s="101">
        <v>0</v>
      </c>
      <c r="AK16" s="91">
        <f t="shared" si="12"/>
        <v>0</v>
      </c>
      <c r="AL16" s="100">
        <v>0</v>
      </c>
      <c r="AM16" s="101">
        <v>0</v>
      </c>
      <c r="AN16" s="91">
        <f t="shared" si="13"/>
        <v>0</v>
      </c>
      <c r="AO16" s="100">
        <v>0</v>
      </c>
      <c r="AP16" s="101">
        <v>0</v>
      </c>
      <c r="AQ16" s="91">
        <f t="shared" si="14"/>
        <v>0</v>
      </c>
      <c r="AR16" s="100">
        <v>0</v>
      </c>
      <c r="AS16" s="101">
        <v>0</v>
      </c>
      <c r="AT16" s="91">
        <f t="shared" si="15"/>
        <v>0</v>
      </c>
      <c r="AU16" s="100">
        <v>0</v>
      </c>
      <c r="AV16" s="101">
        <v>0</v>
      </c>
      <c r="AW16" s="91">
        <f t="shared" si="16"/>
        <v>0</v>
      </c>
      <c r="AX16" s="100">
        <v>0</v>
      </c>
      <c r="AY16" s="101">
        <v>0</v>
      </c>
      <c r="AZ16" s="91">
        <f t="shared" si="17"/>
        <v>0</v>
      </c>
      <c r="BA16" s="100">
        <v>0</v>
      </c>
      <c r="BB16" s="101">
        <v>0</v>
      </c>
      <c r="BC16" s="91">
        <f t="shared" si="18"/>
        <v>0</v>
      </c>
      <c r="BD16" s="100">
        <v>0</v>
      </c>
      <c r="BE16" s="101">
        <v>0</v>
      </c>
      <c r="BF16" s="91">
        <f t="shared" si="19"/>
        <v>0</v>
      </c>
      <c r="BG16" s="92"/>
      <c r="BH16" s="92"/>
      <c r="BJ16" s="92"/>
      <c r="BK16" s="92"/>
      <c r="BL16" s="92"/>
    </row>
    <row r="17" spans="1:64" ht="18.75" customHeight="1" x14ac:dyDescent="0.2">
      <c r="A17" s="93"/>
      <c r="B17" s="94">
        <v>2273</v>
      </c>
      <c r="C17" s="95" t="s">
        <v>70</v>
      </c>
      <c r="D17" s="125"/>
      <c r="E17" s="96">
        <f t="shared" si="0"/>
        <v>323800</v>
      </c>
      <c r="F17" s="97">
        <f t="shared" si="0"/>
        <v>47050.66</v>
      </c>
      <c r="G17" s="124">
        <f t="shared" si="2"/>
        <v>276749.33999999997</v>
      </c>
      <c r="H17" s="98">
        <f t="shared" si="1"/>
        <v>323800</v>
      </c>
      <c r="I17" s="99">
        <f t="shared" si="1"/>
        <v>47050.66</v>
      </c>
      <c r="J17" s="88">
        <f t="shared" si="3"/>
        <v>276749.33999999997</v>
      </c>
      <c r="K17" s="100">
        <v>323800</v>
      </c>
      <c r="L17" s="101">
        <v>47050.66</v>
      </c>
      <c r="M17" s="91">
        <f t="shared" si="4"/>
        <v>276749.33999999997</v>
      </c>
      <c r="N17" s="100">
        <v>0</v>
      </c>
      <c r="O17" s="101">
        <v>0</v>
      </c>
      <c r="P17" s="91">
        <f t="shared" si="5"/>
        <v>0</v>
      </c>
      <c r="Q17" s="100">
        <v>0</v>
      </c>
      <c r="R17" s="101">
        <v>0</v>
      </c>
      <c r="S17" s="91">
        <f t="shared" si="6"/>
        <v>0</v>
      </c>
      <c r="T17" s="100">
        <v>0</v>
      </c>
      <c r="U17" s="101">
        <v>0</v>
      </c>
      <c r="V17" s="91">
        <f t="shared" si="7"/>
        <v>0</v>
      </c>
      <c r="W17" s="100">
        <v>0</v>
      </c>
      <c r="X17" s="101">
        <v>0</v>
      </c>
      <c r="Y17" s="91">
        <f t="shared" si="8"/>
        <v>0</v>
      </c>
      <c r="Z17" s="100">
        <v>0</v>
      </c>
      <c r="AA17" s="101">
        <v>0</v>
      </c>
      <c r="AB17" s="91">
        <f t="shared" si="9"/>
        <v>0</v>
      </c>
      <c r="AC17" s="100">
        <v>0</v>
      </c>
      <c r="AD17" s="101">
        <v>0</v>
      </c>
      <c r="AE17" s="91">
        <f t="shared" si="10"/>
        <v>0</v>
      </c>
      <c r="AF17" s="100">
        <v>0</v>
      </c>
      <c r="AG17" s="101">
        <v>0</v>
      </c>
      <c r="AH17" s="91">
        <f t="shared" si="11"/>
        <v>0</v>
      </c>
      <c r="AI17" s="100">
        <v>0</v>
      </c>
      <c r="AJ17" s="101">
        <v>0</v>
      </c>
      <c r="AK17" s="91">
        <f t="shared" si="12"/>
        <v>0</v>
      </c>
      <c r="AL17" s="100">
        <v>0</v>
      </c>
      <c r="AM17" s="101">
        <v>0</v>
      </c>
      <c r="AN17" s="91">
        <f t="shared" si="13"/>
        <v>0</v>
      </c>
      <c r="AO17" s="100">
        <v>0</v>
      </c>
      <c r="AP17" s="101">
        <v>0</v>
      </c>
      <c r="AQ17" s="91">
        <f t="shared" si="14"/>
        <v>0</v>
      </c>
      <c r="AR17" s="100">
        <v>0</v>
      </c>
      <c r="AS17" s="101">
        <v>0</v>
      </c>
      <c r="AT17" s="91">
        <f t="shared" si="15"/>
        <v>0</v>
      </c>
      <c r="AU17" s="100">
        <v>0</v>
      </c>
      <c r="AV17" s="101">
        <v>0</v>
      </c>
      <c r="AW17" s="91">
        <f t="shared" si="16"/>
        <v>0</v>
      </c>
      <c r="AX17" s="100">
        <v>0</v>
      </c>
      <c r="AY17" s="101">
        <v>0</v>
      </c>
      <c r="AZ17" s="91">
        <f t="shared" si="17"/>
        <v>0</v>
      </c>
      <c r="BA17" s="100">
        <v>0</v>
      </c>
      <c r="BB17" s="101">
        <v>0</v>
      </c>
      <c r="BC17" s="91">
        <f t="shared" si="18"/>
        <v>0</v>
      </c>
      <c r="BD17" s="100">
        <v>0</v>
      </c>
      <c r="BE17" s="101">
        <v>0</v>
      </c>
      <c r="BF17" s="91">
        <f t="shared" si="19"/>
        <v>0</v>
      </c>
      <c r="BG17" s="92"/>
      <c r="BH17" s="92"/>
      <c r="BJ17" s="92"/>
      <c r="BK17" s="92"/>
      <c r="BL17" s="92"/>
    </row>
    <row r="18" spans="1:64" ht="18.75" customHeight="1" x14ac:dyDescent="0.2">
      <c r="A18" s="93"/>
      <c r="B18" s="94">
        <v>2274</v>
      </c>
      <c r="C18" s="95" t="s">
        <v>71</v>
      </c>
      <c r="D18" s="125"/>
      <c r="E18" s="96">
        <f t="shared" si="0"/>
        <v>0</v>
      </c>
      <c r="F18" s="97">
        <f t="shared" si="0"/>
        <v>0</v>
      </c>
      <c r="G18" s="124">
        <f t="shared" si="2"/>
        <v>0</v>
      </c>
      <c r="H18" s="98">
        <f t="shared" si="1"/>
        <v>0</v>
      </c>
      <c r="I18" s="99">
        <f t="shared" si="1"/>
        <v>0</v>
      </c>
      <c r="J18" s="88">
        <f t="shared" si="3"/>
        <v>0</v>
      </c>
      <c r="K18" s="100">
        <v>0</v>
      </c>
      <c r="L18" s="101">
        <v>0</v>
      </c>
      <c r="M18" s="91">
        <f t="shared" si="4"/>
        <v>0</v>
      </c>
      <c r="N18" s="100">
        <v>0</v>
      </c>
      <c r="O18" s="101">
        <v>0</v>
      </c>
      <c r="P18" s="91">
        <f t="shared" si="5"/>
        <v>0</v>
      </c>
      <c r="Q18" s="100">
        <v>0</v>
      </c>
      <c r="R18" s="101">
        <v>0</v>
      </c>
      <c r="S18" s="91">
        <f t="shared" si="6"/>
        <v>0</v>
      </c>
      <c r="T18" s="100">
        <v>0</v>
      </c>
      <c r="U18" s="101">
        <v>0</v>
      </c>
      <c r="V18" s="91">
        <f t="shared" si="7"/>
        <v>0</v>
      </c>
      <c r="W18" s="100">
        <v>0</v>
      </c>
      <c r="X18" s="101">
        <v>0</v>
      </c>
      <c r="Y18" s="91">
        <f t="shared" si="8"/>
        <v>0</v>
      </c>
      <c r="Z18" s="100">
        <v>0</v>
      </c>
      <c r="AA18" s="101">
        <v>0</v>
      </c>
      <c r="AB18" s="91">
        <f t="shared" si="9"/>
        <v>0</v>
      </c>
      <c r="AC18" s="100">
        <v>0</v>
      </c>
      <c r="AD18" s="101">
        <v>0</v>
      </c>
      <c r="AE18" s="91">
        <f t="shared" si="10"/>
        <v>0</v>
      </c>
      <c r="AF18" s="100">
        <v>0</v>
      </c>
      <c r="AG18" s="101">
        <v>0</v>
      </c>
      <c r="AH18" s="91">
        <f t="shared" si="11"/>
        <v>0</v>
      </c>
      <c r="AI18" s="100">
        <v>0</v>
      </c>
      <c r="AJ18" s="101">
        <v>0</v>
      </c>
      <c r="AK18" s="91">
        <f t="shared" si="12"/>
        <v>0</v>
      </c>
      <c r="AL18" s="100">
        <v>0</v>
      </c>
      <c r="AM18" s="101">
        <v>0</v>
      </c>
      <c r="AN18" s="91">
        <f t="shared" si="13"/>
        <v>0</v>
      </c>
      <c r="AO18" s="100">
        <v>0</v>
      </c>
      <c r="AP18" s="101">
        <v>0</v>
      </c>
      <c r="AQ18" s="91">
        <f t="shared" si="14"/>
        <v>0</v>
      </c>
      <c r="AR18" s="100">
        <v>0</v>
      </c>
      <c r="AS18" s="101">
        <v>0</v>
      </c>
      <c r="AT18" s="91">
        <f t="shared" si="15"/>
        <v>0</v>
      </c>
      <c r="AU18" s="100">
        <v>0</v>
      </c>
      <c r="AV18" s="101">
        <v>0</v>
      </c>
      <c r="AW18" s="91">
        <f t="shared" si="16"/>
        <v>0</v>
      </c>
      <c r="AX18" s="100">
        <v>0</v>
      </c>
      <c r="AY18" s="101">
        <v>0</v>
      </c>
      <c r="AZ18" s="91">
        <f t="shared" si="17"/>
        <v>0</v>
      </c>
      <c r="BA18" s="100">
        <v>0</v>
      </c>
      <c r="BB18" s="101">
        <v>0</v>
      </c>
      <c r="BC18" s="91">
        <f t="shared" si="18"/>
        <v>0</v>
      </c>
      <c r="BD18" s="100">
        <v>0</v>
      </c>
      <c r="BE18" s="101">
        <v>0</v>
      </c>
      <c r="BF18" s="91">
        <f t="shared" si="19"/>
        <v>0</v>
      </c>
      <c r="BG18" s="92"/>
      <c r="BH18" s="92"/>
      <c r="BJ18" s="92"/>
      <c r="BK18" s="92"/>
      <c r="BL18" s="92"/>
    </row>
    <row r="19" spans="1:64" ht="18.75" customHeight="1" x14ac:dyDescent="0.2">
      <c r="A19" s="93"/>
      <c r="B19" s="94">
        <v>2275</v>
      </c>
      <c r="C19" s="95" t="s">
        <v>72</v>
      </c>
      <c r="D19" s="125"/>
      <c r="E19" s="96">
        <f t="shared" si="0"/>
        <v>7080</v>
      </c>
      <c r="F19" s="97">
        <f t="shared" si="0"/>
        <v>1740.96</v>
      </c>
      <c r="G19" s="124">
        <f t="shared" si="2"/>
        <v>5339.04</v>
      </c>
      <c r="H19" s="98">
        <f t="shared" si="1"/>
        <v>7080</v>
      </c>
      <c r="I19" s="99">
        <f t="shared" si="1"/>
        <v>1740.96</v>
      </c>
      <c r="J19" s="88">
        <f t="shared" si="3"/>
        <v>5339.04</v>
      </c>
      <c r="K19" s="100">
        <v>7080</v>
      </c>
      <c r="L19" s="101">
        <v>1740.96</v>
      </c>
      <c r="M19" s="91">
        <f t="shared" si="4"/>
        <v>5339.04</v>
      </c>
      <c r="N19" s="100">
        <v>0</v>
      </c>
      <c r="O19" s="101">
        <v>0</v>
      </c>
      <c r="P19" s="91">
        <f t="shared" si="5"/>
        <v>0</v>
      </c>
      <c r="Q19" s="100">
        <v>0</v>
      </c>
      <c r="R19" s="101">
        <v>0</v>
      </c>
      <c r="S19" s="91">
        <f t="shared" si="6"/>
        <v>0</v>
      </c>
      <c r="T19" s="100">
        <v>0</v>
      </c>
      <c r="U19" s="101">
        <v>0</v>
      </c>
      <c r="V19" s="91">
        <f t="shared" si="7"/>
        <v>0</v>
      </c>
      <c r="W19" s="100">
        <v>0</v>
      </c>
      <c r="X19" s="101">
        <v>0</v>
      </c>
      <c r="Y19" s="91">
        <f t="shared" si="8"/>
        <v>0</v>
      </c>
      <c r="Z19" s="100">
        <v>0</v>
      </c>
      <c r="AA19" s="101">
        <v>0</v>
      </c>
      <c r="AB19" s="91">
        <f t="shared" si="9"/>
        <v>0</v>
      </c>
      <c r="AC19" s="100">
        <v>0</v>
      </c>
      <c r="AD19" s="101">
        <v>0</v>
      </c>
      <c r="AE19" s="91">
        <f t="shared" si="10"/>
        <v>0</v>
      </c>
      <c r="AF19" s="100">
        <v>0</v>
      </c>
      <c r="AG19" s="101">
        <v>0</v>
      </c>
      <c r="AH19" s="91">
        <f t="shared" si="11"/>
        <v>0</v>
      </c>
      <c r="AI19" s="100">
        <v>0</v>
      </c>
      <c r="AJ19" s="101">
        <v>0</v>
      </c>
      <c r="AK19" s="91">
        <f t="shared" si="12"/>
        <v>0</v>
      </c>
      <c r="AL19" s="100">
        <v>0</v>
      </c>
      <c r="AM19" s="101">
        <v>0</v>
      </c>
      <c r="AN19" s="91">
        <f t="shared" si="13"/>
        <v>0</v>
      </c>
      <c r="AO19" s="100">
        <v>0</v>
      </c>
      <c r="AP19" s="101">
        <v>0</v>
      </c>
      <c r="AQ19" s="91">
        <f t="shared" si="14"/>
        <v>0</v>
      </c>
      <c r="AR19" s="100">
        <v>0</v>
      </c>
      <c r="AS19" s="101">
        <v>0</v>
      </c>
      <c r="AT19" s="91">
        <f t="shared" si="15"/>
        <v>0</v>
      </c>
      <c r="AU19" s="100">
        <v>0</v>
      </c>
      <c r="AV19" s="101">
        <v>0</v>
      </c>
      <c r="AW19" s="91">
        <f t="shared" si="16"/>
        <v>0</v>
      </c>
      <c r="AX19" s="100">
        <v>0</v>
      </c>
      <c r="AY19" s="101">
        <v>0</v>
      </c>
      <c r="AZ19" s="91">
        <f t="shared" si="17"/>
        <v>0</v>
      </c>
      <c r="BA19" s="100">
        <v>0</v>
      </c>
      <c r="BB19" s="101">
        <v>0</v>
      </c>
      <c r="BC19" s="91">
        <f t="shared" si="18"/>
        <v>0</v>
      </c>
      <c r="BD19" s="100">
        <v>0</v>
      </c>
      <c r="BE19" s="101">
        <v>0</v>
      </c>
      <c r="BF19" s="91">
        <f t="shared" si="19"/>
        <v>0</v>
      </c>
      <c r="BG19" s="92"/>
      <c r="BH19" s="92"/>
      <c r="BJ19" s="92"/>
      <c r="BK19" s="92"/>
      <c r="BL19" s="92"/>
    </row>
    <row r="20" spans="1:64" ht="18.75" customHeight="1" x14ac:dyDescent="0.2">
      <c r="A20" s="93"/>
      <c r="B20" s="94">
        <v>2282</v>
      </c>
      <c r="C20" s="95" t="s">
        <v>73</v>
      </c>
      <c r="D20" s="125"/>
      <c r="E20" s="96">
        <f t="shared" si="0"/>
        <v>4700</v>
      </c>
      <c r="F20" s="97">
        <f t="shared" si="0"/>
        <v>0</v>
      </c>
      <c r="G20" s="124">
        <f t="shared" si="2"/>
        <v>4700</v>
      </c>
      <c r="H20" s="98">
        <f t="shared" si="1"/>
        <v>4700</v>
      </c>
      <c r="I20" s="99">
        <f t="shared" si="1"/>
        <v>0</v>
      </c>
      <c r="J20" s="88">
        <f t="shared" si="3"/>
        <v>4700</v>
      </c>
      <c r="K20" s="100">
        <v>4700</v>
      </c>
      <c r="L20" s="101">
        <v>0</v>
      </c>
      <c r="M20" s="91">
        <f t="shared" si="4"/>
        <v>4700</v>
      </c>
      <c r="N20" s="100">
        <v>0</v>
      </c>
      <c r="O20" s="101">
        <v>0</v>
      </c>
      <c r="P20" s="91">
        <f t="shared" si="5"/>
        <v>0</v>
      </c>
      <c r="Q20" s="100">
        <v>0</v>
      </c>
      <c r="R20" s="101">
        <v>0</v>
      </c>
      <c r="S20" s="91">
        <f t="shared" si="6"/>
        <v>0</v>
      </c>
      <c r="T20" s="100">
        <v>0</v>
      </c>
      <c r="U20" s="101">
        <v>0</v>
      </c>
      <c r="V20" s="91">
        <f t="shared" si="7"/>
        <v>0</v>
      </c>
      <c r="W20" s="100">
        <v>0</v>
      </c>
      <c r="X20" s="101">
        <v>0</v>
      </c>
      <c r="Y20" s="91">
        <f t="shared" si="8"/>
        <v>0</v>
      </c>
      <c r="Z20" s="100">
        <v>0</v>
      </c>
      <c r="AA20" s="101">
        <v>0</v>
      </c>
      <c r="AB20" s="91">
        <f t="shared" si="9"/>
        <v>0</v>
      </c>
      <c r="AC20" s="100">
        <v>0</v>
      </c>
      <c r="AD20" s="101">
        <v>0</v>
      </c>
      <c r="AE20" s="91">
        <f t="shared" si="10"/>
        <v>0</v>
      </c>
      <c r="AF20" s="100">
        <v>0</v>
      </c>
      <c r="AG20" s="101">
        <v>0</v>
      </c>
      <c r="AH20" s="91">
        <f t="shared" si="11"/>
        <v>0</v>
      </c>
      <c r="AI20" s="100">
        <v>0</v>
      </c>
      <c r="AJ20" s="101">
        <v>0</v>
      </c>
      <c r="AK20" s="91">
        <f t="shared" si="12"/>
        <v>0</v>
      </c>
      <c r="AL20" s="100">
        <v>0</v>
      </c>
      <c r="AM20" s="101">
        <v>0</v>
      </c>
      <c r="AN20" s="91">
        <f t="shared" si="13"/>
        <v>0</v>
      </c>
      <c r="AO20" s="100">
        <v>0</v>
      </c>
      <c r="AP20" s="101">
        <v>0</v>
      </c>
      <c r="AQ20" s="91">
        <f t="shared" si="14"/>
        <v>0</v>
      </c>
      <c r="AR20" s="100">
        <v>0</v>
      </c>
      <c r="AS20" s="101">
        <v>0</v>
      </c>
      <c r="AT20" s="91">
        <f t="shared" si="15"/>
        <v>0</v>
      </c>
      <c r="AU20" s="100">
        <v>0</v>
      </c>
      <c r="AV20" s="101">
        <v>0</v>
      </c>
      <c r="AW20" s="91">
        <f t="shared" si="16"/>
        <v>0</v>
      </c>
      <c r="AX20" s="100">
        <v>0</v>
      </c>
      <c r="AY20" s="101">
        <v>0</v>
      </c>
      <c r="AZ20" s="91">
        <f t="shared" si="17"/>
        <v>0</v>
      </c>
      <c r="BA20" s="100">
        <v>0</v>
      </c>
      <c r="BB20" s="101">
        <v>0</v>
      </c>
      <c r="BC20" s="91">
        <f t="shared" si="18"/>
        <v>0</v>
      </c>
      <c r="BD20" s="100">
        <v>0</v>
      </c>
      <c r="BE20" s="101">
        <v>0</v>
      </c>
      <c r="BF20" s="91">
        <f t="shared" si="19"/>
        <v>0</v>
      </c>
      <c r="BG20" s="92"/>
      <c r="BH20" s="92"/>
      <c r="BJ20" s="92"/>
      <c r="BK20" s="92"/>
      <c r="BL20" s="92"/>
    </row>
    <row r="21" spans="1:64" ht="18.75" customHeight="1" x14ac:dyDescent="0.2">
      <c r="A21" s="93"/>
      <c r="B21" s="94">
        <v>2730</v>
      </c>
      <c r="C21" s="95" t="s">
        <v>74</v>
      </c>
      <c r="D21" s="125"/>
      <c r="E21" s="96">
        <f t="shared" si="0"/>
        <v>10100</v>
      </c>
      <c r="F21" s="97">
        <f t="shared" si="0"/>
        <v>0</v>
      </c>
      <c r="G21" s="124">
        <f t="shared" si="2"/>
        <v>10100</v>
      </c>
      <c r="H21" s="98">
        <f t="shared" si="1"/>
        <v>10100</v>
      </c>
      <c r="I21" s="99">
        <f t="shared" si="1"/>
        <v>0</v>
      </c>
      <c r="J21" s="88">
        <f t="shared" si="3"/>
        <v>10100</v>
      </c>
      <c r="K21" s="100">
        <v>10100</v>
      </c>
      <c r="L21" s="101">
        <v>0</v>
      </c>
      <c r="M21" s="91">
        <f t="shared" si="4"/>
        <v>10100</v>
      </c>
      <c r="N21" s="100">
        <v>0</v>
      </c>
      <c r="O21" s="101">
        <v>0</v>
      </c>
      <c r="P21" s="91">
        <f t="shared" si="5"/>
        <v>0</v>
      </c>
      <c r="Q21" s="100">
        <v>0</v>
      </c>
      <c r="R21" s="101">
        <v>0</v>
      </c>
      <c r="S21" s="91">
        <f t="shared" si="6"/>
        <v>0</v>
      </c>
      <c r="T21" s="100">
        <v>0</v>
      </c>
      <c r="U21" s="101">
        <v>0</v>
      </c>
      <c r="V21" s="91">
        <f t="shared" si="7"/>
        <v>0</v>
      </c>
      <c r="W21" s="100">
        <v>0</v>
      </c>
      <c r="X21" s="101">
        <v>0</v>
      </c>
      <c r="Y21" s="91">
        <f t="shared" si="8"/>
        <v>0</v>
      </c>
      <c r="Z21" s="100">
        <v>0</v>
      </c>
      <c r="AA21" s="101">
        <v>0</v>
      </c>
      <c r="AB21" s="91">
        <f t="shared" si="9"/>
        <v>0</v>
      </c>
      <c r="AC21" s="100">
        <v>0</v>
      </c>
      <c r="AD21" s="101">
        <v>0</v>
      </c>
      <c r="AE21" s="91">
        <f t="shared" si="10"/>
        <v>0</v>
      </c>
      <c r="AF21" s="100">
        <v>0</v>
      </c>
      <c r="AG21" s="101">
        <v>0</v>
      </c>
      <c r="AH21" s="91">
        <f t="shared" si="11"/>
        <v>0</v>
      </c>
      <c r="AI21" s="100">
        <v>0</v>
      </c>
      <c r="AJ21" s="101">
        <v>0</v>
      </c>
      <c r="AK21" s="91">
        <f t="shared" si="12"/>
        <v>0</v>
      </c>
      <c r="AL21" s="100">
        <v>0</v>
      </c>
      <c r="AM21" s="101">
        <v>0</v>
      </c>
      <c r="AN21" s="91">
        <f t="shared" si="13"/>
        <v>0</v>
      </c>
      <c r="AO21" s="100">
        <v>0</v>
      </c>
      <c r="AP21" s="101">
        <v>0</v>
      </c>
      <c r="AQ21" s="91">
        <f t="shared" si="14"/>
        <v>0</v>
      </c>
      <c r="AR21" s="100">
        <v>0</v>
      </c>
      <c r="AS21" s="101">
        <v>0</v>
      </c>
      <c r="AT21" s="91">
        <f t="shared" si="15"/>
        <v>0</v>
      </c>
      <c r="AU21" s="100">
        <v>0</v>
      </c>
      <c r="AV21" s="101">
        <v>0</v>
      </c>
      <c r="AW21" s="91">
        <f t="shared" si="16"/>
        <v>0</v>
      </c>
      <c r="AX21" s="100">
        <v>0</v>
      </c>
      <c r="AY21" s="101">
        <v>0</v>
      </c>
      <c r="AZ21" s="91">
        <f t="shared" si="17"/>
        <v>0</v>
      </c>
      <c r="BA21" s="100">
        <v>0</v>
      </c>
      <c r="BB21" s="101">
        <v>0</v>
      </c>
      <c r="BC21" s="91">
        <f t="shared" si="18"/>
        <v>0</v>
      </c>
      <c r="BD21" s="100">
        <v>0</v>
      </c>
      <c r="BE21" s="101">
        <v>0</v>
      </c>
      <c r="BF21" s="91">
        <f t="shared" si="19"/>
        <v>0</v>
      </c>
      <c r="BG21" s="92"/>
      <c r="BH21" s="92"/>
      <c r="BJ21" s="92"/>
      <c r="BK21" s="92"/>
      <c r="BL21" s="92"/>
    </row>
    <row r="22" spans="1:64" ht="18.75" customHeight="1" x14ac:dyDescent="0.2">
      <c r="A22" s="93"/>
      <c r="B22" s="94">
        <v>2800</v>
      </c>
      <c r="C22" s="95" t="s">
        <v>75</v>
      </c>
      <c r="D22" s="125"/>
      <c r="E22" s="96">
        <f t="shared" si="0"/>
        <v>0</v>
      </c>
      <c r="F22" s="97">
        <f t="shared" si="0"/>
        <v>0</v>
      </c>
      <c r="G22" s="124">
        <f t="shared" si="2"/>
        <v>0</v>
      </c>
      <c r="H22" s="98">
        <f t="shared" si="1"/>
        <v>0</v>
      </c>
      <c r="I22" s="99">
        <f t="shared" si="1"/>
        <v>0</v>
      </c>
      <c r="J22" s="88">
        <f t="shared" si="3"/>
        <v>0</v>
      </c>
      <c r="K22" s="100">
        <v>0</v>
      </c>
      <c r="L22" s="101">
        <v>0</v>
      </c>
      <c r="M22" s="91">
        <f t="shared" si="4"/>
        <v>0</v>
      </c>
      <c r="N22" s="100">
        <v>0</v>
      </c>
      <c r="O22" s="101">
        <v>0</v>
      </c>
      <c r="P22" s="91">
        <f t="shared" si="5"/>
        <v>0</v>
      </c>
      <c r="Q22" s="100">
        <v>0</v>
      </c>
      <c r="R22" s="101">
        <v>0</v>
      </c>
      <c r="S22" s="91">
        <f t="shared" si="6"/>
        <v>0</v>
      </c>
      <c r="T22" s="100">
        <v>0</v>
      </c>
      <c r="U22" s="101">
        <v>0</v>
      </c>
      <c r="V22" s="91">
        <f t="shared" si="7"/>
        <v>0</v>
      </c>
      <c r="W22" s="100">
        <v>0</v>
      </c>
      <c r="X22" s="101">
        <v>0</v>
      </c>
      <c r="Y22" s="91">
        <f t="shared" si="8"/>
        <v>0</v>
      </c>
      <c r="Z22" s="100">
        <v>0</v>
      </c>
      <c r="AA22" s="101">
        <v>0</v>
      </c>
      <c r="AB22" s="91">
        <f t="shared" si="9"/>
        <v>0</v>
      </c>
      <c r="AC22" s="100">
        <v>0</v>
      </c>
      <c r="AD22" s="101">
        <v>0</v>
      </c>
      <c r="AE22" s="91">
        <f t="shared" si="10"/>
        <v>0</v>
      </c>
      <c r="AF22" s="100">
        <v>0</v>
      </c>
      <c r="AG22" s="101">
        <v>0</v>
      </c>
      <c r="AH22" s="91">
        <f t="shared" si="11"/>
        <v>0</v>
      </c>
      <c r="AI22" s="100">
        <v>0</v>
      </c>
      <c r="AJ22" s="101">
        <v>0</v>
      </c>
      <c r="AK22" s="91">
        <f t="shared" si="12"/>
        <v>0</v>
      </c>
      <c r="AL22" s="100">
        <v>0</v>
      </c>
      <c r="AM22" s="101">
        <v>0</v>
      </c>
      <c r="AN22" s="91">
        <f t="shared" si="13"/>
        <v>0</v>
      </c>
      <c r="AO22" s="100">
        <v>0</v>
      </c>
      <c r="AP22" s="101">
        <v>0</v>
      </c>
      <c r="AQ22" s="91">
        <f t="shared" si="14"/>
        <v>0</v>
      </c>
      <c r="AR22" s="100">
        <v>0</v>
      </c>
      <c r="AS22" s="101">
        <v>0</v>
      </c>
      <c r="AT22" s="91">
        <f t="shared" si="15"/>
        <v>0</v>
      </c>
      <c r="AU22" s="100">
        <v>0</v>
      </c>
      <c r="AV22" s="101">
        <v>0</v>
      </c>
      <c r="AW22" s="91">
        <f t="shared" si="16"/>
        <v>0</v>
      </c>
      <c r="AX22" s="100">
        <v>0</v>
      </c>
      <c r="AY22" s="101">
        <v>0</v>
      </c>
      <c r="AZ22" s="91">
        <f t="shared" si="17"/>
        <v>0</v>
      </c>
      <c r="BA22" s="100">
        <v>0</v>
      </c>
      <c r="BB22" s="101">
        <v>0</v>
      </c>
      <c r="BC22" s="91">
        <f t="shared" si="18"/>
        <v>0</v>
      </c>
      <c r="BD22" s="100">
        <v>0</v>
      </c>
      <c r="BE22" s="101">
        <v>0</v>
      </c>
      <c r="BF22" s="91">
        <f t="shared" si="19"/>
        <v>0</v>
      </c>
      <c r="BG22" s="92"/>
      <c r="BH22" s="92"/>
      <c r="BJ22" s="92"/>
      <c r="BK22" s="92"/>
      <c r="BL22" s="92"/>
    </row>
    <row r="23" spans="1:64" ht="18.75" customHeight="1" x14ac:dyDescent="0.2">
      <c r="A23" s="93"/>
      <c r="B23" s="94">
        <v>3110</v>
      </c>
      <c r="C23" s="95" t="s">
        <v>76</v>
      </c>
      <c r="D23" s="125"/>
      <c r="E23" s="96">
        <f t="shared" si="0"/>
        <v>8814</v>
      </c>
      <c r="F23" s="97">
        <f t="shared" si="0"/>
        <v>8814</v>
      </c>
      <c r="G23" s="124">
        <f t="shared" si="2"/>
        <v>0</v>
      </c>
      <c r="H23" s="98">
        <f t="shared" si="1"/>
        <v>0</v>
      </c>
      <c r="I23" s="99">
        <f t="shared" si="1"/>
        <v>0</v>
      </c>
      <c r="J23" s="88">
        <f t="shared" si="3"/>
        <v>0</v>
      </c>
      <c r="K23" s="100">
        <v>0</v>
      </c>
      <c r="L23" s="101">
        <v>0</v>
      </c>
      <c r="M23" s="91">
        <f t="shared" si="4"/>
        <v>0</v>
      </c>
      <c r="N23" s="100">
        <v>0</v>
      </c>
      <c r="O23" s="101">
        <v>0</v>
      </c>
      <c r="P23" s="91">
        <f t="shared" si="5"/>
        <v>0</v>
      </c>
      <c r="Q23" s="100">
        <v>0</v>
      </c>
      <c r="R23" s="101">
        <v>0</v>
      </c>
      <c r="S23" s="91">
        <f t="shared" si="6"/>
        <v>0</v>
      </c>
      <c r="T23" s="100">
        <v>0</v>
      </c>
      <c r="U23" s="101">
        <v>0</v>
      </c>
      <c r="V23" s="91">
        <f t="shared" si="7"/>
        <v>0</v>
      </c>
      <c r="W23" s="100">
        <v>0</v>
      </c>
      <c r="X23" s="101">
        <v>0</v>
      </c>
      <c r="Y23" s="91">
        <f t="shared" si="8"/>
        <v>0</v>
      </c>
      <c r="Z23" s="100">
        <v>0</v>
      </c>
      <c r="AA23" s="101">
        <v>0</v>
      </c>
      <c r="AB23" s="91">
        <f t="shared" si="9"/>
        <v>0</v>
      </c>
      <c r="AC23" s="100">
        <v>0</v>
      </c>
      <c r="AD23" s="101">
        <v>0</v>
      </c>
      <c r="AE23" s="91">
        <f t="shared" si="10"/>
        <v>0</v>
      </c>
      <c r="AF23" s="100">
        <v>0</v>
      </c>
      <c r="AG23" s="101">
        <v>0</v>
      </c>
      <c r="AH23" s="91">
        <f t="shared" si="11"/>
        <v>0</v>
      </c>
      <c r="AI23" s="100">
        <v>8814</v>
      </c>
      <c r="AJ23" s="101">
        <v>8814</v>
      </c>
      <c r="AK23" s="91">
        <f t="shared" si="12"/>
        <v>0</v>
      </c>
      <c r="AL23" s="100">
        <v>0</v>
      </c>
      <c r="AM23" s="101">
        <v>0</v>
      </c>
      <c r="AN23" s="91">
        <f t="shared" si="13"/>
        <v>0</v>
      </c>
      <c r="AO23" s="100">
        <v>0</v>
      </c>
      <c r="AP23" s="101">
        <v>0</v>
      </c>
      <c r="AQ23" s="91">
        <f t="shared" si="14"/>
        <v>0</v>
      </c>
      <c r="AR23" s="100">
        <v>0</v>
      </c>
      <c r="AS23" s="101">
        <v>0</v>
      </c>
      <c r="AT23" s="91">
        <f t="shared" si="15"/>
        <v>0</v>
      </c>
      <c r="AU23" s="100">
        <v>0</v>
      </c>
      <c r="AV23" s="101">
        <v>0</v>
      </c>
      <c r="AW23" s="91">
        <f t="shared" si="16"/>
        <v>0</v>
      </c>
      <c r="AX23" s="100">
        <v>0</v>
      </c>
      <c r="AY23" s="101">
        <v>0</v>
      </c>
      <c r="AZ23" s="91">
        <f t="shared" si="17"/>
        <v>0</v>
      </c>
      <c r="BA23" s="100">
        <v>0</v>
      </c>
      <c r="BB23" s="101">
        <v>0</v>
      </c>
      <c r="BC23" s="91">
        <f t="shared" si="18"/>
        <v>0</v>
      </c>
      <c r="BD23" s="100">
        <v>0</v>
      </c>
      <c r="BE23" s="101">
        <v>0</v>
      </c>
      <c r="BF23" s="91">
        <f t="shared" si="19"/>
        <v>0</v>
      </c>
      <c r="BG23" s="92"/>
      <c r="BH23" s="92"/>
      <c r="BJ23" s="92"/>
      <c r="BK23" s="92"/>
      <c r="BL23" s="92"/>
    </row>
    <row r="24" spans="1:64" ht="18.75" customHeight="1" x14ac:dyDescent="0.2">
      <c r="A24" s="93"/>
      <c r="B24" s="102">
        <v>3132</v>
      </c>
      <c r="C24" s="95" t="s">
        <v>77</v>
      </c>
      <c r="D24" s="125"/>
      <c r="E24" s="96">
        <f t="shared" si="0"/>
        <v>0</v>
      </c>
      <c r="F24" s="97">
        <f t="shared" si="0"/>
        <v>0</v>
      </c>
      <c r="G24" s="124">
        <f t="shared" si="2"/>
        <v>0</v>
      </c>
      <c r="H24" s="98">
        <f t="shared" si="1"/>
        <v>0</v>
      </c>
      <c r="I24" s="99">
        <f t="shared" si="1"/>
        <v>0</v>
      </c>
      <c r="J24" s="88">
        <f t="shared" si="3"/>
        <v>0</v>
      </c>
      <c r="K24" s="100">
        <v>0</v>
      </c>
      <c r="L24" s="103">
        <v>0</v>
      </c>
      <c r="M24" s="91">
        <f t="shared" si="4"/>
        <v>0</v>
      </c>
      <c r="N24" s="100">
        <v>0</v>
      </c>
      <c r="O24" s="103">
        <v>0</v>
      </c>
      <c r="P24" s="91">
        <f t="shared" si="5"/>
        <v>0</v>
      </c>
      <c r="Q24" s="100">
        <v>0</v>
      </c>
      <c r="R24" s="103">
        <v>0</v>
      </c>
      <c r="S24" s="91">
        <f t="shared" si="6"/>
        <v>0</v>
      </c>
      <c r="T24" s="100">
        <v>0</v>
      </c>
      <c r="U24" s="103">
        <v>0</v>
      </c>
      <c r="V24" s="91">
        <f t="shared" si="7"/>
        <v>0</v>
      </c>
      <c r="W24" s="100">
        <v>0</v>
      </c>
      <c r="X24" s="103">
        <v>0</v>
      </c>
      <c r="Y24" s="91">
        <f t="shared" si="8"/>
        <v>0</v>
      </c>
      <c r="Z24" s="100">
        <v>0</v>
      </c>
      <c r="AA24" s="103">
        <v>0</v>
      </c>
      <c r="AB24" s="91">
        <f t="shared" si="9"/>
        <v>0</v>
      </c>
      <c r="AC24" s="100">
        <v>0</v>
      </c>
      <c r="AD24" s="103">
        <v>0</v>
      </c>
      <c r="AE24" s="91">
        <f t="shared" si="10"/>
        <v>0</v>
      </c>
      <c r="AF24" s="100">
        <v>0</v>
      </c>
      <c r="AG24" s="103">
        <v>0</v>
      </c>
      <c r="AH24" s="91">
        <f t="shared" si="11"/>
        <v>0</v>
      </c>
      <c r="AI24" s="100">
        <v>0</v>
      </c>
      <c r="AJ24" s="103">
        <v>0</v>
      </c>
      <c r="AK24" s="91">
        <f t="shared" si="12"/>
        <v>0</v>
      </c>
      <c r="AL24" s="100">
        <v>0</v>
      </c>
      <c r="AM24" s="103">
        <v>0</v>
      </c>
      <c r="AN24" s="91">
        <f t="shared" si="13"/>
        <v>0</v>
      </c>
      <c r="AO24" s="100">
        <v>0</v>
      </c>
      <c r="AP24" s="103">
        <v>0</v>
      </c>
      <c r="AQ24" s="91">
        <f t="shared" si="14"/>
        <v>0</v>
      </c>
      <c r="AR24" s="100">
        <v>0</v>
      </c>
      <c r="AS24" s="103">
        <v>0</v>
      </c>
      <c r="AT24" s="91">
        <f t="shared" si="15"/>
        <v>0</v>
      </c>
      <c r="AU24" s="100">
        <v>0</v>
      </c>
      <c r="AV24" s="103">
        <v>0</v>
      </c>
      <c r="AW24" s="91">
        <f t="shared" si="16"/>
        <v>0</v>
      </c>
      <c r="AX24" s="100">
        <v>0</v>
      </c>
      <c r="AY24" s="103">
        <v>0</v>
      </c>
      <c r="AZ24" s="91">
        <f t="shared" si="17"/>
        <v>0</v>
      </c>
      <c r="BA24" s="100">
        <v>0</v>
      </c>
      <c r="BB24" s="103">
        <v>0</v>
      </c>
      <c r="BC24" s="91">
        <f t="shared" si="18"/>
        <v>0</v>
      </c>
      <c r="BD24" s="100">
        <v>0</v>
      </c>
      <c r="BE24" s="103">
        <v>0</v>
      </c>
      <c r="BF24" s="91">
        <f t="shared" si="19"/>
        <v>0</v>
      </c>
      <c r="BG24" s="92"/>
      <c r="BH24" s="92"/>
      <c r="BJ24" s="92"/>
      <c r="BK24" s="92"/>
      <c r="BL24" s="92"/>
    </row>
    <row r="25" spans="1:64" ht="18.75" customHeight="1" thickBot="1" x14ac:dyDescent="0.25">
      <c r="A25" s="104"/>
      <c r="B25" s="102">
        <v>3142</v>
      </c>
      <c r="C25" s="105" t="s">
        <v>78</v>
      </c>
      <c r="D25" s="126"/>
      <c r="E25" s="106">
        <f t="shared" si="0"/>
        <v>0</v>
      </c>
      <c r="F25" s="107">
        <f t="shared" si="0"/>
        <v>0</v>
      </c>
      <c r="G25" s="124">
        <f t="shared" si="2"/>
        <v>0</v>
      </c>
      <c r="H25" s="108">
        <f t="shared" si="1"/>
        <v>0</v>
      </c>
      <c r="I25" s="109">
        <f t="shared" si="1"/>
        <v>0</v>
      </c>
      <c r="J25" s="88">
        <f t="shared" si="3"/>
        <v>0</v>
      </c>
      <c r="K25" s="110">
        <v>0</v>
      </c>
      <c r="L25" s="111">
        <v>0</v>
      </c>
      <c r="M25" s="91">
        <f t="shared" si="4"/>
        <v>0</v>
      </c>
      <c r="N25" s="110">
        <v>0</v>
      </c>
      <c r="O25" s="111">
        <v>0</v>
      </c>
      <c r="P25" s="91">
        <f t="shared" si="5"/>
        <v>0</v>
      </c>
      <c r="Q25" s="110">
        <v>0</v>
      </c>
      <c r="R25" s="111">
        <v>0</v>
      </c>
      <c r="S25" s="91">
        <f t="shared" si="6"/>
        <v>0</v>
      </c>
      <c r="T25" s="110">
        <v>0</v>
      </c>
      <c r="U25" s="111">
        <v>0</v>
      </c>
      <c r="V25" s="91">
        <f t="shared" si="7"/>
        <v>0</v>
      </c>
      <c r="W25" s="110">
        <v>0</v>
      </c>
      <c r="X25" s="111">
        <v>0</v>
      </c>
      <c r="Y25" s="91">
        <f t="shared" si="8"/>
        <v>0</v>
      </c>
      <c r="Z25" s="110">
        <v>0</v>
      </c>
      <c r="AA25" s="111">
        <v>0</v>
      </c>
      <c r="AB25" s="91">
        <f t="shared" si="9"/>
        <v>0</v>
      </c>
      <c r="AC25" s="110">
        <v>0</v>
      </c>
      <c r="AD25" s="111">
        <v>0</v>
      </c>
      <c r="AE25" s="91">
        <f t="shared" si="10"/>
        <v>0</v>
      </c>
      <c r="AF25" s="110">
        <v>0</v>
      </c>
      <c r="AG25" s="111">
        <v>0</v>
      </c>
      <c r="AH25" s="91">
        <f t="shared" si="11"/>
        <v>0</v>
      </c>
      <c r="AI25" s="110">
        <v>0</v>
      </c>
      <c r="AJ25" s="111">
        <v>0</v>
      </c>
      <c r="AK25" s="91">
        <f t="shared" si="12"/>
        <v>0</v>
      </c>
      <c r="AL25" s="110">
        <v>0</v>
      </c>
      <c r="AM25" s="111">
        <v>0</v>
      </c>
      <c r="AN25" s="91">
        <f t="shared" si="13"/>
        <v>0</v>
      </c>
      <c r="AO25" s="110">
        <v>0</v>
      </c>
      <c r="AP25" s="111">
        <v>0</v>
      </c>
      <c r="AQ25" s="91">
        <f t="shared" si="14"/>
        <v>0</v>
      </c>
      <c r="AR25" s="110">
        <v>0</v>
      </c>
      <c r="AS25" s="111">
        <v>0</v>
      </c>
      <c r="AT25" s="91">
        <f t="shared" si="15"/>
        <v>0</v>
      </c>
      <c r="AU25" s="110">
        <v>0</v>
      </c>
      <c r="AV25" s="111">
        <v>0</v>
      </c>
      <c r="AW25" s="91">
        <f t="shared" si="16"/>
        <v>0</v>
      </c>
      <c r="AX25" s="110">
        <v>0</v>
      </c>
      <c r="AY25" s="111">
        <v>0</v>
      </c>
      <c r="AZ25" s="91">
        <f t="shared" si="17"/>
        <v>0</v>
      </c>
      <c r="BA25" s="110">
        <v>0</v>
      </c>
      <c r="BB25" s="111">
        <v>0</v>
      </c>
      <c r="BC25" s="91">
        <f t="shared" si="18"/>
        <v>0</v>
      </c>
      <c r="BD25" s="110">
        <v>0</v>
      </c>
      <c r="BE25" s="111">
        <v>0</v>
      </c>
      <c r="BF25" s="91">
        <f t="shared" si="19"/>
        <v>0</v>
      </c>
      <c r="BG25" s="92"/>
      <c r="BH25" s="92"/>
      <c r="BJ25" s="92"/>
      <c r="BK25" s="92"/>
      <c r="BL25" s="92"/>
    </row>
    <row r="26" spans="1:64" ht="18.75" customHeight="1" thickBot="1" x14ac:dyDescent="0.25">
      <c r="A26" s="112" t="s">
        <v>79</v>
      </c>
      <c r="B26" s="113"/>
      <c r="C26" s="113"/>
      <c r="D26" s="127"/>
      <c r="E26" s="128">
        <f t="shared" ref="E26:BB26" si="20">SUM(E9:E25)</f>
        <v>17011686.149999999</v>
      </c>
      <c r="F26" s="129">
        <f t="shared" si="20"/>
        <v>3351127.23</v>
      </c>
      <c r="G26" s="114">
        <f t="shared" si="20"/>
        <v>13660558.919999998</v>
      </c>
      <c r="H26" s="116">
        <f t="shared" si="20"/>
        <v>16981949.25</v>
      </c>
      <c r="I26" s="130">
        <f t="shared" si="20"/>
        <v>3334318.23</v>
      </c>
      <c r="J26" s="115">
        <f t="shared" si="20"/>
        <v>13647631.02</v>
      </c>
      <c r="K26" s="116">
        <f t="shared" si="20"/>
        <v>5023990</v>
      </c>
      <c r="L26" s="117">
        <f t="shared" si="20"/>
        <v>823528.71</v>
      </c>
      <c r="M26" s="118">
        <f t="shared" si="20"/>
        <v>4200461.2899999991</v>
      </c>
      <c r="N26" s="116">
        <f t="shared" si="20"/>
        <v>11943500</v>
      </c>
      <c r="O26" s="117">
        <f t="shared" si="20"/>
        <v>2498904.39</v>
      </c>
      <c r="P26" s="118">
        <f t="shared" si="20"/>
        <v>9444595.6099999994</v>
      </c>
      <c r="Q26" s="116">
        <f t="shared" si="20"/>
        <v>0</v>
      </c>
      <c r="R26" s="117">
        <f t="shared" si="20"/>
        <v>7709.2199999999993</v>
      </c>
      <c r="S26" s="118">
        <f t="shared" si="20"/>
        <v>-7709.2199999999993</v>
      </c>
      <c r="T26" s="116">
        <f t="shared" ref="T26:Y26" si="21">SUM(T9:T25)</f>
        <v>0</v>
      </c>
      <c r="U26" s="117">
        <f t="shared" si="21"/>
        <v>0</v>
      </c>
      <c r="V26" s="118">
        <f t="shared" si="21"/>
        <v>0</v>
      </c>
      <c r="W26" s="116">
        <f t="shared" si="21"/>
        <v>0</v>
      </c>
      <c r="X26" s="117">
        <f t="shared" si="21"/>
        <v>0</v>
      </c>
      <c r="Y26" s="118">
        <f t="shared" si="21"/>
        <v>0</v>
      </c>
      <c r="Z26" s="116">
        <f>SUM(Z9:Z25)</f>
        <v>11220</v>
      </c>
      <c r="AA26" s="117">
        <f>SUM(AA9:AA25)</f>
        <v>936.65999999999985</v>
      </c>
      <c r="AB26" s="118">
        <f>SUM(AB9:AB25)</f>
        <v>10283.34</v>
      </c>
      <c r="AC26" s="116">
        <f t="shared" si="20"/>
        <v>3239.25</v>
      </c>
      <c r="AD26" s="117">
        <f t="shared" si="20"/>
        <v>3239.25</v>
      </c>
      <c r="AE26" s="118">
        <f t="shared" si="20"/>
        <v>0</v>
      </c>
      <c r="AF26" s="116">
        <f t="shared" si="20"/>
        <v>8800</v>
      </c>
      <c r="AG26" s="117">
        <f t="shared" si="20"/>
        <v>135</v>
      </c>
      <c r="AH26" s="118">
        <f t="shared" si="20"/>
        <v>8665</v>
      </c>
      <c r="AI26" s="119">
        <f t="shared" si="20"/>
        <v>20936.900000000001</v>
      </c>
      <c r="AJ26" s="117">
        <f t="shared" si="20"/>
        <v>16674</v>
      </c>
      <c r="AK26" s="118">
        <f t="shared" si="20"/>
        <v>4262.8999999999996</v>
      </c>
      <c r="AL26" s="116">
        <f t="shared" si="20"/>
        <v>0</v>
      </c>
      <c r="AM26" s="117">
        <f t="shared" si="20"/>
        <v>0</v>
      </c>
      <c r="AN26" s="118">
        <f t="shared" si="20"/>
        <v>0</v>
      </c>
      <c r="AO26" s="116">
        <f t="shared" ref="AO26:AT26" si="22">SUM(AO9:AO25)</f>
        <v>0</v>
      </c>
      <c r="AP26" s="117">
        <f t="shared" si="22"/>
        <v>0</v>
      </c>
      <c r="AQ26" s="118">
        <f t="shared" si="22"/>
        <v>0</v>
      </c>
      <c r="AR26" s="116">
        <f t="shared" si="22"/>
        <v>0</v>
      </c>
      <c r="AS26" s="117">
        <f t="shared" si="22"/>
        <v>0</v>
      </c>
      <c r="AT26" s="118">
        <f t="shared" si="22"/>
        <v>0</v>
      </c>
      <c r="AU26" s="116">
        <f t="shared" si="20"/>
        <v>0</v>
      </c>
      <c r="AV26" s="117">
        <f t="shared" si="20"/>
        <v>0</v>
      </c>
      <c r="AW26" s="118">
        <f t="shared" si="20"/>
        <v>0</v>
      </c>
      <c r="AX26" s="116">
        <f t="shared" si="20"/>
        <v>0</v>
      </c>
      <c r="AY26" s="117">
        <f t="shared" si="20"/>
        <v>0</v>
      </c>
      <c r="AZ26" s="118">
        <f t="shared" si="20"/>
        <v>0</v>
      </c>
      <c r="BA26" s="120">
        <f t="shared" si="20"/>
        <v>0</v>
      </c>
      <c r="BB26" s="121">
        <f t="shared" si="20"/>
        <v>0</v>
      </c>
      <c r="BC26" s="118">
        <f>SUM(BC9:BC24)</f>
        <v>0</v>
      </c>
      <c r="BD26" s="120">
        <f>SUM(BD9:BD25)</f>
        <v>0</v>
      </c>
      <c r="BE26" s="121">
        <f>SUM(BE9:BE25)</f>
        <v>0</v>
      </c>
      <c r="BF26" s="118">
        <f>SUM(BF9:BF24)</f>
        <v>0</v>
      </c>
      <c r="BG26" s="92"/>
      <c r="BH26" s="92"/>
      <c r="BJ26" s="92"/>
      <c r="BK26" s="92"/>
      <c r="BL26" s="92"/>
    </row>
  </sheetData>
  <sheetProtection sheet="1" objects="1" scenarios="1"/>
  <mergeCells count="42"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  <mergeCell ref="A9:A25"/>
    <mergeCell ref="C9:D9"/>
    <mergeCell ref="C10:D10"/>
    <mergeCell ref="C11:D11"/>
    <mergeCell ref="C12:D12"/>
    <mergeCell ref="C13:D13"/>
    <mergeCell ref="C14:D14"/>
    <mergeCell ref="C15:D15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B1ADE-444B-42A2-933B-911FD19B5CF5}">
  <sheetPr codeName="Лист10">
    <pageSetUpPr fitToPage="1"/>
  </sheetPr>
  <dimension ref="A1:O118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ht="22.5" customHeight="1" x14ac:dyDescent="0.3">
      <c r="A1" s="1" t="s">
        <v>0</v>
      </c>
      <c r="B1" s="1"/>
      <c r="C1" s="1"/>
      <c r="D1" s="1"/>
    </row>
    <row r="2" spans="1:15" x14ac:dyDescent="0.3">
      <c r="A2" s="1" t="str">
        <f>Ліцей7!B4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SUM(D6:D49)</f>
        <v>6233.12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Ліцей7!I11</f>
        <v>6233.12</v>
      </c>
      <c r="E5" s="10" t="b">
        <f>D5=D4</f>
        <v>1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1">
        <v>2210.1</v>
      </c>
      <c r="B6" s="12" t="s">
        <v>3</v>
      </c>
      <c r="C6" s="12"/>
      <c r="D6" s="13"/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1">
        <v>2210.1999999999998</v>
      </c>
      <c r="B7" s="12" t="s">
        <v>4</v>
      </c>
      <c r="C7" s="12"/>
      <c r="D7" s="13">
        <v>6233.12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4"/>
      <c r="B8" s="15"/>
      <c r="C8" s="16">
        <f>SUM(C9:C18)</f>
        <v>6233.12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6180+53.12</f>
        <v>6233.12</v>
      </c>
      <c r="D9" s="17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1"/>
      <c r="B10" s="19"/>
      <c r="C10" s="17"/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1"/>
      <c r="B11" s="20"/>
      <c r="C11" s="17"/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t="19.5" hidden="1" customHeight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1">
        <v>2210.3000000000002</v>
      </c>
      <c r="B19" s="12" t="s">
        <v>6</v>
      </c>
      <c r="C19" s="12"/>
      <c r="D19" s="13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2210.4</v>
      </c>
      <c r="B20" s="12" t="s">
        <v>7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ht="19.5" hidden="1" customHeight="1" x14ac:dyDescent="0.3">
      <c r="A21" s="11">
        <v>2210.5</v>
      </c>
      <c r="B21" s="12" t="s">
        <v>8</v>
      </c>
      <c r="C21" s="12"/>
      <c r="D21" s="13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outlineLevel="1" x14ac:dyDescent="0.3">
      <c r="A22" s="14"/>
      <c r="B22" s="15"/>
      <c r="C22" s="16">
        <f>SUM(C23:C33)</f>
        <v>0</v>
      </c>
      <c r="D22" s="17"/>
      <c r="E22" s="18">
        <f>D21-C22</f>
        <v>0</v>
      </c>
    </row>
    <row r="23" spans="1:15" hidden="1" collapsed="1" x14ac:dyDescent="0.3">
      <c r="A23" s="11"/>
      <c r="B23" s="19"/>
      <c r="C23" s="17"/>
      <c r="D23" s="17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1"/>
      <c r="B24" s="20"/>
      <c r="C24" s="17"/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1"/>
      <c r="B25" s="20"/>
      <c r="C25" s="17"/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1"/>
      <c r="B26" s="20"/>
      <c r="C26" s="17"/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1"/>
      <c r="B27" s="20"/>
      <c r="C27" s="17"/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1"/>
      <c r="B28" s="20"/>
      <c r="C28" s="17"/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H30" s="20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0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1"/>
      <c r="B33" s="21"/>
      <c r="C33" s="17"/>
      <c r="D33" s="17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1">
        <v>2210.6</v>
      </c>
      <c r="B34" s="12" t="s">
        <v>9</v>
      </c>
      <c r="C34" s="12"/>
      <c r="D34" s="13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1">
        <v>2210.6999999999998</v>
      </c>
      <c r="B35" s="12" t="s">
        <v>10</v>
      </c>
      <c r="C35" s="12"/>
      <c r="D35" s="13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outlineLevel="1" x14ac:dyDescent="0.3">
      <c r="A36" s="14"/>
      <c r="B36" s="15"/>
      <c r="C36" s="16">
        <f>SUM(C37:C41)</f>
        <v>0</v>
      </c>
      <c r="D36" s="17"/>
      <c r="E36" s="18">
        <f>D35-C36</f>
        <v>0</v>
      </c>
    </row>
    <row r="37" spans="1:15" hidden="1" collapsed="1" x14ac:dyDescent="0.3">
      <c r="A37" s="11"/>
      <c r="B37" s="20"/>
      <c r="C37" s="17"/>
      <c r="D37" s="17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/>
      <c r="B38" s="20"/>
      <c r="C38" s="17"/>
      <c r="D38" s="17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1"/>
      <c r="B39" s="20"/>
      <c r="C39" s="17"/>
      <c r="D39" s="17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1"/>
      <c r="B40" s="20"/>
      <c r="C40" s="17"/>
      <c r="D40" s="17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1"/>
      <c r="B41" s="20"/>
      <c r="C41" s="17"/>
      <c r="D41" s="17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1">
        <v>2210.8000000000002</v>
      </c>
      <c r="B42" s="12" t="s">
        <v>11</v>
      </c>
      <c r="C42" s="12"/>
      <c r="D42" s="13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1">
        <v>2210.9</v>
      </c>
      <c r="B43" s="12" t="s">
        <v>12</v>
      </c>
      <c r="C43" s="12"/>
      <c r="D43" s="13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hidden="1" collapsed="1" x14ac:dyDescent="0.3">
      <c r="A45" s="11"/>
      <c r="B45" s="20"/>
      <c r="C45" s="17"/>
      <c r="D45" s="17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1"/>
      <c r="B46" s="20"/>
      <c r="C46" s="17"/>
      <c r="D46" s="17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1"/>
      <c r="B47" s="20"/>
      <c r="C47" s="17"/>
      <c r="D47" s="17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1"/>
      <c r="B48" s="21"/>
      <c r="C48" s="17"/>
      <c r="D48" s="17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1">
        <v>2211.9</v>
      </c>
      <c r="B49" s="12" t="s">
        <v>13</v>
      </c>
      <c r="C49" s="12"/>
      <c r="D49" s="13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outlineLevel="1" x14ac:dyDescent="0.3">
      <c r="A50" s="14"/>
      <c r="B50" s="15"/>
      <c r="C50" s="16">
        <f>SUM(C51:C65)</f>
        <v>0</v>
      </c>
      <c r="D50" s="17"/>
      <c r="E50" s="18">
        <f>D49-C50</f>
        <v>0</v>
      </c>
    </row>
    <row r="51" spans="1:15" hidden="1" collapsed="1" x14ac:dyDescent="0.3">
      <c r="A51" s="11"/>
      <c r="B51" s="20"/>
      <c r="C51" s="17"/>
      <c r="D51" s="17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1"/>
      <c r="B52" s="20"/>
      <c r="D52" s="17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1"/>
      <c r="B53" s="20"/>
      <c r="C53" s="17"/>
      <c r="D53" s="17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1"/>
      <c r="B54" s="20"/>
      <c r="C54" s="17"/>
      <c r="D54" s="17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1"/>
      <c r="B55" s="22"/>
      <c r="C55" s="17"/>
      <c r="D55" s="17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1"/>
      <c r="B56" s="20"/>
      <c r="C56" s="17"/>
      <c r="D56" s="17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1"/>
      <c r="B57" s="20"/>
      <c r="C57" s="17"/>
      <c r="D57" s="17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1"/>
      <c r="B58" s="20"/>
      <c r="C58" s="17"/>
      <c r="D58" s="17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1"/>
      <c r="B59" s="20"/>
      <c r="C59" s="17"/>
      <c r="D59" s="17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1"/>
      <c r="B60" s="20"/>
      <c r="C60" s="17"/>
      <c r="D60" s="17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1"/>
      <c r="B62" s="22"/>
      <c r="C62" s="17"/>
      <c r="D62" s="17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1"/>
      <c r="B63" s="20"/>
      <c r="C63" s="17"/>
      <c r="D63" s="17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x14ac:dyDescent="0.3">
      <c r="A64" s="11"/>
      <c r="B64" s="20"/>
      <c r="C64" s="17"/>
      <c r="D64" s="17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7"/>
      <c r="B65" s="23"/>
      <c r="D65" s="3" t="b">
        <f>D4=D5</f>
        <v>1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23"/>
      <c r="E66" s="7"/>
      <c r="F66" s="7"/>
      <c r="G66" s="7"/>
      <c r="I66" s="7"/>
      <c r="J66" s="7"/>
      <c r="K66" s="7"/>
      <c r="M66" s="7"/>
      <c r="N66" s="7"/>
      <c r="O66" s="7"/>
    </row>
    <row r="67" spans="1:15" x14ac:dyDescent="0.3">
      <c r="A67" s="7"/>
      <c r="B67" s="7"/>
      <c r="E67" s="7"/>
      <c r="F67" s="7"/>
      <c r="G67" s="7"/>
      <c r="I67" s="7"/>
      <c r="J67" s="7"/>
      <c r="K67" s="7"/>
      <c r="M67" s="7"/>
      <c r="N67" s="7"/>
      <c r="O67" s="7"/>
    </row>
    <row r="68" spans="1:15" ht="14.25" customHeight="1" x14ac:dyDescent="0.3"/>
    <row r="69" spans="1:15" ht="39.75" customHeight="1" x14ac:dyDescent="0.3">
      <c r="A69" s="4">
        <v>2240</v>
      </c>
      <c r="B69" s="5" t="s">
        <v>14</v>
      </c>
      <c r="C69" s="5"/>
      <c r="D69" s="6">
        <f>SUM(D71:D105)</f>
        <v>18172.400000000001</v>
      </c>
      <c r="E69" s="7"/>
      <c r="F69" s="7"/>
      <c r="G69" s="7"/>
      <c r="I69" s="7"/>
      <c r="J69" s="7"/>
      <c r="K69" s="7"/>
      <c r="M69" s="7"/>
      <c r="N69" s="7"/>
      <c r="O69" s="7"/>
    </row>
    <row r="70" spans="1:15" hidden="1" outlineLevel="1" x14ac:dyDescent="0.3">
      <c r="A70" s="24">
        <v>2240</v>
      </c>
      <c r="B70" s="24"/>
      <c r="C70" s="9"/>
      <c r="D70" s="9">
        <f>Ліцей7!I13</f>
        <v>18172.400000000001</v>
      </c>
      <c r="E70" s="10" t="b">
        <f>D70=D69</f>
        <v>1</v>
      </c>
    </row>
    <row r="71" spans="1:15" hidden="1" collapsed="1" x14ac:dyDescent="0.3">
      <c r="A71" s="14">
        <v>2240.1</v>
      </c>
      <c r="B71" s="12" t="s">
        <v>15</v>
      </c>
      <c r="C71" s="12"/>
      <c r="D71" s="13"/>
    </row>
    <row r="72" spans="1:15" hidden="1" x14ac:dyDescent="0.3">
      <c r="A72" s="14">
        <v>2240.1999999999998</v>
      </c>
      <c r="B72" s="25" t="s">
        <v>16</v>
      </c>
      <c r="C72" s="26"/>
      <c r="D72" s="13"/>
    </row>
    <row r="73" spans="1:15" x14ac:dyDescent="0.3">
      <c r="A73" s="14">
        <v>2240.3000000000002</v>
      </c>
      <c r="B73" s="25" t="s">
        <v>17</v>
      </c>
      <c r="C73" s="26"/>
      <c r="D73" s="13">
        <v>1231.5</v>
      </c>
    </row>
    <row r="74" spans="1:15" hidden="1" outlineLevel="1" x14ac:dyDescent="0.3">
      <c r="A74" s="14"/>
      <c r="B74" s="15"/>
      <c r="C74" s="16">
        <f>SUM(C75:C81)</f>
        <v>1231.5</v>
      </c>
      <c r="D74" s="17"/>
      <c r="E74" s="18">
        <f>D73-C74</f>
        <v>0</v>
      </c>
    </row>
    <row r="75" spans="1:15" collapsed="1" x14ac:dyDescent="0.3">
      <c r="A75" s="14"/>
      <c r="B75" s="20" t="s">
        <v>18</v>
      </c>
      <c r="C75" s="17">
        <v>1231.5</v>
      </c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20"/>
      <c r="C79" s="17"/>
      <c r="D79" s="17"/>
    </row>
    <row r="80" spans="1:15" hidden="1" x14ac:dyDescent="0.3">
      <c r="A80" s="14"/>
      <c r="B80" s="20"/>
      <c r="C80" s="17"/>
      <c r="D80" s="17"/>
    </row>
    <row r="81" spans="1:5" ht="15.75" hidden="1" customHeight="1" x14ac:dyDescent="0.3">
      <c r="A81" s="14"/>
      <c r="B81" s="14"/>
      <c r="C81" s="17"/>
      <c r="D81" s="17"/>
    </row>
    <row r="82" spans="1:5" ht="15.75" hidden="1" customHeight="1" x14ac:dyDescent="0.3">
      <c r="A82" s="14">
        <v>2240.4</v>
      </c>
      <c r="B82" s="25" t="s">
        <v>19</v>
      </c>
      <c r="C82" s="26"/>
      <c r="D82" s="13"/>
    </row>
    <row r="83" spans="1:5" hidden="1" x14ac:dyDescent="0.3">
      <c r="A83" s="14">
        <v>2240.5</v>
      </c>
      <c r="B83" s="25" t="s">
        <v>20</v>
      </c>
      <c r="C83" s="26"/>
      <c r="D83" s="13"/>
    </row>
    <row r="84" spans="1:5" hidden="1" outlineLevel="1" x14ac:dyDescent="0.3">
      <c r="A84" s="14"/>
      <c r="B84" s="15"/>
      <c r="C84" s="16">
        <f>SUM(C85:C93)</f>
        <v>0</v>
      </c>
      <c r="D84" s="17"/>
      <c r="E84" s="18">
        <f>D83-C84</f>
        <v>0</v>
      </c>
    </row>
    <row r="85" spans="1:5" hidden="1" outlineLevel="1" x14ac:dyDescent="0.3">
      <c r="A85" s="27"/>
      <c r="B85" s="28"/>
      <c r="C85" s="29"/>
      <c r="D85" s="17"/>
      <c r="E85" s="18"/>
    </row>
    <row r="86" spans="1:5" ht="17.25" hidden="1" customHeight="1" collapsed="1" x14ac:dyDescent="0.3">
      <c r="A86" s="27"/>
      <c r="B86" s="28"/>
      <c r="C86" s="29"/>
      <c r="D86" s="17"/>
    </row>
    <row r="87" spans="1:5" ht="17.25" hidden="1" customHeight="1" x14ac:dyDescent="0.3">
      <c r="A87" s="27"/>
      <c r="B87" s="28"/>
      <c r="C87" s="29"/>
      <c r="D87" s="17"/>
    </row>
    <row r="88" spans="1:5" hidden="1" x14ac:dyDescent="0.3">
      <c r="A88" s="27"/>
      <c r="B88" s="30"/>
      <c r="C88" s="29"/>
      <c r="D88" s="17"/>
    </row>
    <row r="89" spans="1:5" hidden="1" x14ac:dyDescent="0.3">
      <c r="A89" s="27"/>
      <c r="B89" s="30"/>
      <c r="C89" s="29"/>
      <c r="D89" s="17"/>
    </row>
    <row r="90" spans="1:5" hidden="1" x14ac:dyDescent="0.3">
      <c r="A90" s="27"/>
      <c r="B90" s="22"/>
      <c r="C90" s="17"/>
      <c r="D90" s="17"/>
    </row>
    <row r="91" spans="1:5" hidden="1" x14ac:dyDescent="0.3">
      <c r="A91" s="27"/>
      <c r="B91" s="30"/>
      <c r="C91" s="29"/>
      <c r="D91" s="17"/>
    </row>
    <row r="92" spans="1:5" hidden="1" x14ac:dyDescent="0.3">
      <c r="A92" s="27"/>
      <c r="B92" s="30"/>
      <c r="C92" s="29"/>
      <c r="D92" s="17"/>
    </row>
    <row r="93" spans="1:5" hidden="1" x14ac:dyDescent="0.3">
      <c r="A93" s="27"/>
      <c r="B93" s="30"/>
      <c r="C93" s="29"/>
      <c r="D93" s="17"/>
    </row>
    <row r="94" spans="1:5" hidden="1" x14ac:dyDescent="0.3">
      <c r="A94" s="27">
        <v>2240.6</v>
      </c>
      <c r="B94" s="31" t="s">
        <v>21</v>
      </c>
      <c r="C94" s="32"/>
      <c r="D94" s="13"/>
    </row>
    <row r="95" spans="1:5" hidden="1" x14ac:dyDescent="0.3">
      <c r="A95" s="27">
        <v>2240.6999999999998</v>
      </c>
      <c r="B95" s="31" t="s">
        <v>22</v>
      </c>
      <c r="C95" s="32"/>
      <c r="D95" s="13"/>
    </row>
    <row r="96" spans="1:5" hidden="1" x14ac:dyDescent="0.3">
      <c r="A96" s="27">
        <v>2240.8000000000002</v>
      </c>
      <c r="B96" s="31" t="s">
        <v>23</v>
      </c>
      <c r="C96" s="32"/>
      <c r="D96" s="13"/>
    </row>
    <row r="97" spans="1:5" hidden="1" x14ac:dyDescent="0.3">
      <c r="A97" s="27">
        <v>2240.9</v>
      </c>
      <c r="B97" s="31" t="s">
        <v>24</v>
      </c>
      <c r="C97" s="32"/>
      <c r="D97" s="13"/>
    </row>
    <row r="98" spans="1:5" ht="16.5" hidden="1" customHeight="1" x14ac:dyDescent="0.3">
      <c r="A98" s="27">
        <v>2241.1</v>
      </c>
      <c r="B98" s="31" t="s">
        <v>25</v>
      </c>
      <c r="C98" s="32"/>
      <c r="D98" s="13"/>
    </row>
    <row r="99" spans="1:5" ht="19.5" hidden="1" customHeight="1" x14ac:dyDescent="0.3">
      <c r="A99" s="14">
        <v>2241.1999999999998</v>
      </c>
      <c r="B99" s="25" t="s">
        <v>26</v>
      </c>
      <c r="C99" s="26"/>
      <c r="D99" s="13"/>
    </row>
    <row r="100" spans="1:5" hidden="1" x14ac:dyDescent="0.3">
      <c r="A100" s="14">
        <v>2241.3000000000002</v>
      </c>
      <c r="B100" s="25" t="s">
        <v>27</v>
      </c>
      <c r="C100" s="26"/>
      <c r="D100" s="13"/>
    </row>
    <row r="101" spans="1:5" hidden="1" x14ac:dyDescent="0.3">
      <c r="A101" s="14">
        <v>2241.4</v>
      </c>
      <c r="B101" s="25" t="s">
        <v>28</v>
      </c>
      <c r="C101" s="26"/>
      <c r="D101" s="13"/>
    </row>
    <row r="102" spans="1:5" hidden="1" x14ac:dyDescent="0.3">
      <c r="A102" s="14">
        <v>2241.5</v>
      </c>
      <c r="B102" s="25" t="s">
        <v>29</v>
      </c>
      <c r="C102" s="26"/>
      <c r="D102" s="13"/>
    </row>
    <row r="103" spans="1:5" ht="38.25" hidden="1" customHeight="1" x14ac:dyDescent="0.3">
      <c r="A103" s="14">
        <v>2241.6</v>
      </c>
      <c r="B103" s="33" t="s">
        <v>30</v>
      </c>
      <c r="C103" s="26"/>
      <c r="D103" s="13"/>
    </row>
    <row r="104" spans="1:5" hidden="1" x14ac:dyDescent="0.3">
      <c r="A104" s="14">
        <v>2241.6999999999998</v>
      </c>
      <c r="B104" s="25" t="s">
        <v>31</v>
      </c>
      <c r="C104" s="26"/>
      <c r="D104" s="13"/>
    </row>
    <row r="105" spans="1:5" x14ac:dyDescent="0.3">
      <c r="A105" s="14">
        <v>2241.9</v>
      </c>
      <c r="B105" s="25" t="s">
        <v>32</v>
      </c>
      <c r="C105" s="26"/>
      <c r="D105" s="13">
        <v>16940.900000000001</v>
      </c>
    </row>
    <row r="106" spans="1:5" hidden="1" outlineLevel="1" x14ac:dyDescent="0.3">
      <c r="A106" s="14"/>
      <c r="B106" s="15"/>
      <c r="C106" s="16">
        <f>SUM(C107:C116)</f>
        <v>16940.900000000001</v>
      </c>
      <c r="D106" s="34"/>
      <c r="E106" s="18">
        <f>D105-C106</f>
        <v>0</v>
      </c>
    </row>
    <row r="107" spans="1:5" collapsed="1" x14ac:dyDescent="0.3">
      <c r="A107" s="14"/>
      <c r="B107" s="35" t="s">
        <v>33</v>
      </c>
      <c r="C107" s="17">
        <v>4330</v>
      </c>
      <c r="D107" s="17"/>
    </row>
    <row r="108" spans="1:5" x14ac:dyDescent="0.3">
      <c r="A108" s="14"/>
      <c r="B108" s="35" t="s">
        <v>34</v>
      </c>
      <c r="C108" s="17">
        <v>180</v>
      </c>
      <c r="D108" s="17"/>
    </row>
    <row r="109" spans="1:5" x14ac:dyDescent="0.3">
      <c r="A109" s="14"/>
      <c r="B109" s="35" t="s">
        <v>35</v>
      </c>
      <c r="C109" s="17">
        <f>421.7+421.7</f>
        <v>843.4</v>
      </c>
      <c r="D109" s="17"/>
    </row>
    <row r="110" spans="1:5" x14ac:dyDescent="0.3">
      <c r="A110" s="14"/>
      <c r="B110" s="35" t="s">
        <v>36</v>
      </c>
      <c r="C110" s="17">
        <v>9800</v>
      </c>
      <c r="D110" s="17"/>
    </row>
    <row r="111" spans="1:5" x14ac:dyDescent="0.3">
      <c r="A111" s="14"/>
      <c r="B111" s="35" t="s">
        <v>37</v>
      </c>
      <c r="C111" s="17">
        <v>1787.5</v>
      </c>
      <c r="D111" s="17"/>
    </row>
    <row r="112" spans="1:5" hidden="1" x14ac:dyDescent="0.3">
      <c r="A112" s="14"/>
      <c r="B112" s="22"/>
      <c r="C112" s="17"/>
      <c r="D112" s="17"/>
    </row>
    <row r="113" spans="1:4" hidden="1" x14ac:dyDescent="0.3">
      <c r="A113" s="14"/>
      <c r="B113" s="22"/>
      <c r="C113" s="17"/>
      <c r="D113" s="17"/>
    </row>
    <row r="114" spans="1:4" hidden="1" x14ac:dyDescent="0.3">
      <c r="A114" s="14"/>
      <c r="B114" s="22"/>
      <c r="C114" s="17"/>
      <c r="D114" s="17"/>
    </row>
    <row r="115" spans="1:4" hidden="1" x14ac:dyDescent="0.3">
      <c r="A115" s="14"/>
      <c r="B115" s="22"/>
      <c r="C115" s="17"/>
      <c r="D115" s="17"/>
    </row>
    <row r="116" spans="1:4" hidden="1" x14ac:dyDescent="0.3">
      <c r="A116" s="14"/>
      <c r="B116" s="22"/>
      <c r="C116" s="17"/>
      <c r="D116" s="17"/>
    </row>
    <row r="117" spans="1:4" hidden="1" x14ac:dyDescent="0.3">
      <c r="B117" s="36"/>
      <c r="D117" s="3" t="b">
        <f>D69=D70</f>
        <v>1</v>
      </c>
    </row>
    <row r="118" spans="1:4" x14ac:dyDescent="0.3">
      <c r="B118" s="36"/>
    </row>
  </sheetData>
  <sheetProtection sheet="1" objects="1" scenarios="1"/>
  <mergeCells count="31">
    <mergeCell ref="B105:C105"/>
    <mergeCell ref="B99:C99"/>
    <mergeCell ref="B100:C100"/>
    <mergeCell ref="B101:C101"/>
    <mergeCell ref="B102:C102"/>
    <mergeCell ref="B103:C103"/>
    <mergeCell ref="B104:C104"/>
    <mergeCell ref="B83:C83"/>
    <mergeCell ref="B94:C94"/>
    <mergeCell ref="B95:C95"/>
    <mergeCell ref="B96:C96"/>
    <mergeCell ref="B97:C97"/>
    <mergeCell ref="B98:C98"/>
    <mergeCell ref="B49:C49"/>
    <mergeCell ref="B69:C69"/>
    <mergeCell ref="B71:C71"/>
    <mergeCell ref="B72:C72"/>
    <mergeCell ref="B73:C73"/>
    <mergeCell ref="B82:C82"/>
    <mergeCell ref="B20:C20"/>
    <mergeCell ref="B21:C21"/>
    <mergeCell ref="B34:C34"/>
    <mergeCell ref="B35:C35"/>
    <mergeCell ref="B42:C42"/>
    <mergeCell ref="B43:C43"/>
    <mergeCell ref="A1:D1"/>
    <mergeCell ref="A2:D2"/>
    <mergeCell ref="B4:C4"/>
    <mergeCell ref="B6:C6"/>
    <mergeCell ref="B7:C7"/>
    <mergeCell ref="B19:C19"/>
  </mergeCells>
  <pageMargins left="1.2992125984251968" right="0.51181102362204722" top="0.19685039370078741" bottom="1.3385826771653544" header="0.31496062992125984" footer="0.31496062992125984"/>
  <pageSetup paperSize="9" scale="3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Ліцей7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2022-05-03T14:33:42Z</dcterms:created>
  <dcterms:modified xsi:type="dcterms:W3CDTF">2022-05-03T14:33:44Z</dcterms:modified>
</cp:coreProperties>
</file>