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"/>
    </mc:Choice>
  </mc:AlternateContent>
  <xr:revisionPtr revIDLastSave="0" documentId="13_ncr:1_{BDD115F5-8881-4D1A-8741-E9C923F48DB4}" xr6:coauthVersionLast="36" xr6:coauthVersionMax="36" xr10:uidLastSave="{00000000-0000-0000-0000-000000000000}"/>
  <bookViews>
    <workbookView xWindow="0" yWindow="0" windowWidth="28800" windowHeight="12225" xr2:uid="{14FBA30D-3ECB-472E-BC7D-6DB6A33209DD}"/>
  </bookViews>
  <sheets>
    <sheet name="НЦ ДЮТ" sheetId="3" r:id="rId1"/>
    <sheet name="КЕКВ заг.ф. 2210 і 2240" sheetId="2" r:id="rId2"/>
  </sheets>
  <definedNames>
    <definedName name="_xlnm.Print_Titles" localSheetId="1">'КЕКВ заг.ф. 2210 і 2240'!$1:$3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4" i="2"/>
  <c r="A2" i="2"/>
  <c r="X26" i="3"/>
  <c r="W26" i="3"/>
  <c r="U26" i="3"/>
  <c r="T26" i="3"/>
  <c r="R26" i="3"/>
  <c r="Q26" i="3"/>
  <c r="O26" i="3"/>
  <c r="N26" i="3"/>
  <c r="L26" i="3"/>
  <c r="K26" i="3"/>
  <c r="I26" i="3"/>
  <c r="H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F22" i="3"/>
  <c r="E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J19" i="3"/>
  <c r="F19" i="3"/>
  <c r="E19" i="3"/>
  <c r="Y18" i="3"/>
  <c r="V18" i="3"/>
  <c r="S18" i="3"/>
  <c r="P18" i="3"/>
  <c r="G18" i="3" s="1"/>
  <c r="M18" i="3"/>
  <c r="J18" i="3"/>
  <c r="F18" i="3"/>
  <c r="E18" i="3"/>
  <c r="Y17" i="3"/>
  <c r="V17" i="3"/>
  <c r="S17" i="3"/>
  <c r="P17" i="3"/>
  <c r="M17" i="3"/>
  <c r="J17" i="3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F15" i="3"/>
  <c r="E15" i="3"/>
  <c r="Y14" i="3"/>
  <c r="V14" i="3"/>
  <c r="S14" i="3"/>
  <c r="P14" i="3"/>
  <c r="G14" i="3" s="1"/>
  <c r="M14" i="3"/>
  <c r="J14" i="3"/>
  <c r="F14" i="3"/>
  <c r="E14" i="3"/>
  <c r="Y13" i="3"/>
  <c r="V13" i="3"/>
  <c r="S13" i="3"/>
  <c r="P13" i="3"/>
  <c r="G13" i="3" s="1"/>
  <c r="M13" i="3"/>
  <c r="J13" i="3"/>
  <c r="F13" i="3"/>
  <c r="E13" i="3"/>
  <c r="Y12" i="3"/>
  <c r="V12" i="3"/>
  <c r="S12" i="3"/>
  <c r="P12" i="3"/>
  <c r="M12" i="3"/>
  <c r="J12" i="3"/>
  <c r="F12" i="3"/>
  <c r="E12" i="3"/>
  <c r="Y11" i="3"/>
  <c r="V11" i="3"/>
  <c r="S11" i="3"/>
  <c r="P11" i="3"/>
  <c r="M11" i="3"/>
  <c r="J11" i="3"/>
  <c r="F11" i="3"/>
  <c r="E11" i="3"/>
  <c r="Y10" i="3"/>
  <c r="V10" i="3"/>
  <c r="S10" i="3"/>
  <c r="P10" i="3"/>
  <c r="M10" i="3"/>
  <c r="J10" i="3"/>
  <c r="F10" i="3"/>
  <c r="E10" i="3"/>
  <c r="Y9" i="3"/>
  <c r="V9" i="3"/>
  <c r="S9" i="3"/>
  <c r="S26" i="3" s="1"/>
  <c r="P9" i="3"/>
  <c r="M9" i="3"/>
  <c r="J9" i="3"/>
  <c r="F9" i="3"/>
  <c r="E9" i="3"/>
  <c r="C119" i="2"/>
  <c r="D118" i="2" s="1"/>
  <c r="E119" i="2" s="1"/>
  <c r="D113" i="2"/>
  <c r="C103" i="2"/>
  <c r="E103" i="2" s="1"/>
  <c r="C91" i="2"/>
  <c r="E91" i="2" s="1"/>
  <c r="C83" i="2"/>
  <c r="E83" i="2" s="1"/>
  <c r="D80" i="2"/>
  <c r="C55" i="2"/>
  <c r="E55" i="2" s="1"/>
  <c r="C43" i="2"/>
  <c r="E43" i="2" s="1"/>
  <c r="C35" i="2"/>
  <c r="E35" i="2" s="1"/>
  <c r="C17" i="2"/>
  <c r="D16" i="2" s="1"/>
  <c r="C8" i="2"/>
  <c r="E8" i="2" s="1"/>
  <c r="E17" i="2" l="1"/>
  <c r="D5" i="2"/>
  <c r="E5" i="2" s="1"/>
  <c r="D79" i="2"/>
  <c r="D135" i="2" s="1"/>
  <c r="F26" i="3"/>
  <c r="G21" i="3"/>
  <c r="G23" i="3"/>
  <c r="G25" i="3"/>
  <c r="G17" i="3"/>
  <c r="P26" i="3"/>
  <c r="G10" i="3"/>
  <c r="G19" i="3"/>
  <c r="G20" i="3"/>
  <c r="G24" i="3"/>
  <c r="G9" i="3"/>
  <c r="G26" i="3" s="1"/>
  <c r="G12" i="3"/>
  <c r="G11" i="3"/>
  <c r="V26" i="3"/>
  <c r="E26" i="3"/>
  <c r="M26" i="3"/>
  <c r="Y26" i="3"/>
  <c r="G15" i="3"/>
  <c r="G16" i="3"/>
  <c r="G22" i="3"/>
  <c r="J26" i="3"/>
  <c r="E79" i="2" l="1"/>
  <c r="E78" i="2"/>
  <c r="E4" i="2"/>
  <c r="D74" i="2"/>
</calcChain>
</file>

<file path=xl/sharedStrings.xml><?xml version="1.0" encoding="utf-8"?>
<sst xmlns="http://schemas.openxmlformats.org/spreadsheetml/2006/main" count="90" uniqueCount="68">
  <si>
    <t>Касові видатки НЦ ДЮТ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</si>
  <si>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</si>
  <si>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</si>
  <si>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</si>
  <si>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</si>
  <si>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</si>
  <si>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</si>
  <si>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</si>
  <si>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Буд.матеріали (вапно, фарба)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</si>
  <si>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</si>
  <si>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</si>
  <si>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</si>
  <si>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</si>
  <si>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</si>
  <si>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</si>
  <si>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</si>
  <si>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</si>
  <si>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</si>
  <si>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</si>
  <si>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</si>
  <si>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</si>
  <si>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</si>
  <si>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</si>
  <si>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</si>
  <si>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</si>
  <si>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</si>
  <si>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</si>
  <si>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 (інтернет)</t>
  </si>
  <si>
    <t>Вивіз листя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</si>
  <si>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</si>
  <si>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</si>
  <si>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</si>
  <si>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</si>
  <si>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</si>
  <si>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Регенерація картриджа</t>
  </si>
  <si>
    <t>Підтримка вебресурсу</t>
  </si>
  <si>
    <t>Кошторисні призначення та касові видатки 
Управління освіти Нововолинської міської ради Волинської обл., Позашкілля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</si>
  <si>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</si>
  <si>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</si>
  <si>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</si>
  <si>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</si>
  <si>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</si>
  <si>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</si>
  <si>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</si>
  <si>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</si>
  <si>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</si>
  <si>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</si>
  <si>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</si>
  <si>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</si>
  <si>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</si>
  <si>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</si>
  <si>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</si>
  <si>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</si>
  <si>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</si>
  <si>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</si>
  <si>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</si>
  <si>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</si>
  <si>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</si>
  <si>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</si>
  <si>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</si>
  <si>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</si>
  <si>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</si>
  <si>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</si>
  <si>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</si>
  <si>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</si>
  <si>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</si>
  <si>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НЦ ДЮТ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</si>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</sst>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3" fillId="0" borderId="33" xfId="1" applyFont="1" applyBorder="1" applyAlignment="1">
      <alignment horizontal="left" vertical="center" wrapText="1" indent="1"/>
    </xf>
    <xf numFmtId="0" fontId="13" fillId="0" borderId="34" xfId="1" applyFont="1" applyBorder="1" applyAlignment="1">
      <alignment horizontal="left" vertical="top" wrapText="1" indent="1"/>
    </xf>
    <xf numFmtId="0" fontId="13" fillId="0" borderId="35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606837C8-A9B6-4FCB-87C7-2541EDB0C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A2B8-F884-4E6C-8D18-D5AFB3B526D8}">
  <sheetPr codeName="Лист1">
    <pageSetUpPr fitToPage="1"/>
  </sheetPr>
  <dimension ref="A1:Y26"/>
  <sheetViews>
    <sheetView tabSelected="1" zoomScale="78" zoomScaleNormal="78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ColWidth="9.140625" defaultRowHeight="15.75" x14ac:dyDescent="0.25"/>
  <cols>
    <col min="1" max="1" width="13.42578125" style="104" customWidth="1"/>
    <col min="2" max="2" width="8.28515625" style="103" customWidth="1"/>
    <col min="3" max="3" width="16" style="102" customWidth="1"/>
    <col min="4" max="4" width="31.42578125" style="78" customWidth="1"/>
    <col min="5" max="5" width="22.5703125" style="78" customWidth="1"/>
    <col min="6" max="7" width="22.42578125" style="102" customWidth="1"/>
    <col min="8" max="8" width="24.42578125" style="102" customWidth="1"/>
    <col min="9" max="9" width="23.28515625" style="102" customWidth="1"/>
    <col min="10" max="10" width="24.42578125" style="102" customWidth="1"/>
    <col min="11" max="11" width="19.7109375" style="78" customWidth="1"/>
    <col min="12" max="16" width="19.7109375" style="102" customWidth="1"/>
    <col min="17" max="17" width="22.85546875" style="78" customWidth="1"/>
    <col min="18" max="18" width="21.5703125" style="102" customWidth="1"/>
    <col min="19" max="19" width="19.7109375" style="102" customWidth="1"/>
    <col min="20" max="20" width="21.85546875" style="78" hidden="1" customWidth="1"/>
    <col min="21" max="21" width="22.85546875" style="102" hidden="1" customWidth="1"/>
    <col min="22" max="22" width="19.7109375" style="102" hidden="1" customWidth="1"/>
    <col min="23" max="23" width="19.7109375" style="78" hidden="1" customWidth="1"/>
    <col min="24" max="25" width="19.7109375" style="102" hidden="1" customWidth="1"/>
    <col min="26" max="16384" width="9.140625" style="78"/>
  </cols>
  <sheetData>
    <row r="1" spans="1:25" s="31" customFormat="1" ht="1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U1" s="33"/>
      <c r="V1" s="33"/>
      <c r="X1" s="33"/>
      <c r="Y1" s="33"/>
    </row>
    <row r="2" spans="1:25" s="31" customFormat="1" ht="12.75" customHeight="1" x14ac:dyDescent="0.3">
      <c r="B2" s="35" t="s">
        <v>36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</row>
    <row r="3" spans="1:25" s="31" customFormat="1" ht="30.7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7"/>
      <c r="V3" s="37"/>
      <c r="W3" s="37"/>
      <c r="X3" s="37"/>
      <c r="Y3" s="37"/>
    </row>
    <row r="4" spans="1:25" s="31" customFormat="1" ht="20.25" customHeight="1" x14ac:dyDescent="0.3">
      <c r="B4" s="36" t="s">
        <v>37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7"/>
      <c r="V4" s="37"/>
      <c r="W4" s="37"/>
      <c r="X4" s="37"/>
      <c r="Y4" s="37"/>
    </row>
    <row r="5" spans="1:25" s="31" customFormat="1" ht="17.25" customHeight="1" thickBot="1" x14ac:dyDescent="0.3">
      <c r="B5" s="38"/>
      <c r="C5" s="38"/>
      <c r="D5" s="38"/>
      <c r="E5" s="38"/>
      <c r="F5" s="38"/>
      <c r="G5" s="38"/>
      <c r="H5" s="39"/>
      <c r="I5" s="40"/>
      <c r="J5" s="38"/>
      <c r="K5" s="38"/>
      <c r="N5" s="38"/>
      <c r="O5" s="38"/>
      <c r="P5" s="38"/>
      <c r="Q5" s="38"/>
      <c r="T5" s="38"/>
      <c r="W5" s="38"/>
    </row>
    <row r="6" spans="1:25" s="31" customFormat="1" ht="55.5" customHeight="1" thickBot="1" x14ac:dyDescent="0.3">
      <c r="A6" s="41" t="s">
        <v>38</v>
      </c>
      <c r="B6" s="42" t="s">
        <v>39</v>
      </c>
      <c r="C6" s="43" t="s">
        <v>40</v>
      </c>
      <c r="D6" s="44"/>
      <c r="E6" s="45" t="s">
        <v>41</v>
      </c>
      <c r="F6" s="46"/>
      <c r="G6" s="47"/>
      <c r="H6" s="45" t="s">
        <v>42</v>
      </c>
      <c r="I6" s="46"/>
      <c r="J6" s="47"/>
      <c r="K6" s="48" t="s">
        <v>43</v>
      </c>
      <c r="L6" s="49"/>
      <c r="M6" s="47"/>
      <c r="N6" s="48" t="s">
        <v>44</v>
      </c>
      <c r="O6" s="49"/>
      <c r="P6" s="50"/>
      <c r="Q6" s="48" t="s">
        <v>45</v>
      </c>
      <c r="R6" s="49"/>
      <c r="S6" s="47"/>
      <c r="T6" s="48" t="s">
        <v>46</v>
      </c>
      <c r="U6" s="49"/>
      <c r="V6" s="47"/>
      <c r="W6" s="48" t="s">
        <v>47</v>
      </c>
      <c r="X6" s="49"/>
      <c r="Y6" s="47"/>
    </row>
    <row r="7" spans="1:25" s="31" customFormat="1" ht="57.75" customHeight="1" thickBot="1" x14ac:dyDescent="0.3">
      <c r="A7" s="51"/>
      <c r="B7" s="52"/>
      <c r="C7" s="53"/>
      <c r="D7" s="54"/>
      <c r="E7" s="55" t="s">
        <v>48</v>
      </c>
      <c r="F7" s="56" t="s">
        <v>49</v>
      </c>
      <c r="G7" s="57" t="s">
        <v>50</v>
      </c>
      <c r="H7" s="55" t="s">
        <v>48</v>
      </c>
      <c r="I7" s="56" t="s">
        <v>49</v>
      </c>
      <c r="J7" s="57" t="s">
        <v>50</v>
      </c>
      <c r="K7" s="55" t="s">
        <v>48</v>
      </c>
      <c r="L7" s="56" t="s">
        <v>49</v>
      </c>
      <c r="M7" s="57" t="s">
        <v>50</v>
      </c>
      <c r="N7" s="55" t="s">
        <v>48</v>
      </c>
      <c r="O7" s="56" t="s">
        <v>49</v>
      </c>
      <c r="P7" s="57" t="s">
        <v>50</v>
      </c>
      <c r="Q7" s="55" t="s">
        <v>48</v>
      </c>
      <c r="R7" s="56" t="s">
        <v>49</v>
      </c>
      <c r="S7" s="57" t="s">
        <v>50</v>
      </c>
      <c r="T7" s="55" t="s">
        <v>48</v>
      </c>
      <c r="U7" s="56" t="s">
        <v>49</v>
      </c>
      <c r="V7" s="57" t="s">
        <v>50</v>
      </c>
      <c r="W7" s="55" t="s">
        <v>48</v>
      </c>
      <c r="X7" s="56" t="s">
        <v>49</v>
      </c>
      <c r="Y7" s="57" t="s">
        <v>50</v>
      </c>
    </row>
    <row r="8" spans="1:25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  <c r="T8" s="65">
        <v>19</v>
      </c>
      <c r="U8" s="67">
        <v>20</v>
      </c>
      <c r="V8" s="67">
        <v>21</v>
      </c>
      <c r="W8" s="65">
        <v>22</v>
      </c>
      <c r="X8" s="67">
        <v>23</v>
      </c>
      <c r="Y8" s="67">
        <v>24</v>
      </c>
    </row>
    <row r="9" spans="1:25" ht="18.75" customHeight="1" x14ac:dyDescent="0.2">
      <c r="A9" s="69" t="s">
        <v>66</v>
      </c>
      <c r="B9" s="98">
        <v>2111</v>
      </c>
      <c r="C9" s="99" t="s">
        <v>51</v>
      </c>
      <c r="D9" s="100"/>
      <c r="E9" s="70">
        <f t="shared" ref="E9:G25" si="0">H9+K9+N9+Q9+T9+W9</f>
        <v>6349100</v>
      </c>
      <c r="F9" s="71">
        <f>I9+L9+O9+R9+U9+X9</f>
        <v>1304610.55</v>
      </c>
      <c r="G9" s="72">
        <f>J9+M9+P9+S9+V9+Y9</f>
        <v>5044489.4499999993</v>
      </c>
      <c r="H9" s="73">
        <v>6241000</v>
      </c>
      <c r="I9" s="74">
        <v>1284328.8900000001</v>
      </c>
      <c r="J9" s="75">
        <f>H9-I9</f>
        <v>4956671.1099999994</v>
      </c>
      <c r="K9" s="73">
        <v>108100</v>
      </c>
      <c r="L9" s="74">
        <v>20281.66</v>
      </c>
      <c r="M9" s="75">
        <f>K9-L9</f>
        <v>87818.34</v>
      </c>
      <c r="N9" s="73">
        <v>0</v>
      </c>
      <c r="O9" s="74">
        <v>0</v>
      </c>
      <c r="P9" s="75">
        <f>N9-O9</f>
        <v>0</v>
      </c>
      <c r="Q9" s="73">
        <v>0</v>
      </c>
      <c r="R9" s="74">
        <v>0</v>
      </c>
      <c r="S9" s="75">
        <f>Q9-R9</f>
        <v>0</v>
      </c>
      <c r="T9" s="73">
        <v>0</v>
      </c>
      <c r="U9" s="74">
        <v>0</v>
      </c>
      <c r="V9" s="75">
        <f>T9-U9</f>
        <v>0</v>
      </c>
      <c r="W9" s="73">
        <v>0</v>
      </c>
      <c r="X9" s="74">
        <v>0</v>
      </c>
      <c r="Y9" s="75">
        <f>W9-X9</f>
        <v>0</v>
      </c>
    </row>
    <row r="10" spans="1:25" ht="18.75" customHeight="1" x14ac:dyDescent="0.2">
      <c r="A10" s="69"/>
      <c r="B10" s="79">
        <v>2120</v>
      </c>
      <c r="C10" s="80" t="s">
        <v>52</v>
      </c>
      <c r="D10" s="81"/>
      <c r="E10" s="70">
        <f t="shared" si="0"/>
        <v>1342090</v>
      </c>
      <c r="F10" s="71">
        <f t="shared" si="0"/>
        <v>286950.37</v>
      </c>
      <c r="G10" s="72">
        <f t="shared" si="0"/>
        <v>1055139.6300000001</v>
      </c>
      <c r="H10" s="76">
        <v>1318290</v>
      </c>
      <c r="I10" s="77">
        <v>280011.44</v>
      </c>
      <c r="J10" s="82">
        <f>H10-I10</f>
        <v>1038278.56</v>
      </c>
      <c r="K10" s="76">
        <v>23800</v>
      </c>
      <c r="L10" s="77">
        <v>6938.93</v>
      </c>
      <c r="M10" s="82">
        <f>K10-L10</f>
        <v>16861.07</v>
      </c>
      <c r="N10" s="76">
        <v>0</v>
      </c>
      <c r="O10" s="77">
        <v>0</v>
      </c>
      <c r="P10" s="82">
        <f>N10-O10</f>
        <v>0</v>
      </c>
      <c r="Q10" s="76">
        <v>0</v>
      </c>
      <c r="R10" s="77">
        <v>0</v>
      </c>
      <c r="S10" s="82">
        <f>Q10-R10</f>
        <v>0</v>
      </c>
      <c r="T10" s="76">
        <v>0</v>
      </c>
      <c r="U10" s="77">
        <v>0</v>
      </c>
      <c r="V10" s="82">
        <f>T10-U10</f>
        <v>0</v>
      </c>
      <c r="W10" s="76">
        <v>0</v>
      </c>
      <c r="X10" s="77">
        <v>0</v>
      </c>
      <c r="Y10" s="82">
        <f>W10-X10</f>
        <v>0</v>
      </c>
    </row>
    <row r="11" spans="1:25" ht="18.75" customHeight="1" x14ac:dyDescent="0.2">
      <c r="A11" s="69"/>
      <c r="B11" s="79">
        <v>2210</v>
      </c>
      <c r="C11" s="80" t="s">
        <v>2</v>
      </c>
      <c r="D11" s="81"/>
      <c r="E11" s="70">
        <f t="shared" si="0"/>
        <v>109960</v>
      </c>
      <c r="F11" s="71">
        <f t="shared" si="0"/>
        <v>43025</v>
      </c>
      <c r="G11" s="72">
        <f t="shared" si="0"/>
        <v>66935</v>
      </c>
      <c r="H11" s="76">
        <v>49400</v>
      </c>
      <c r="I11" s="77">
        <v>7095</v>
      </c>
      <c r="J11" s="82">
        <f t="shared" ref="J11:J24" si="1">H11-I11</f>
        <v>42305</v>
      </c>
      <c r="K11" s="76">
        <v>43700</v>
      </c>
      <c r="L11" s="77">
        <v>21722</v>
      </c>
      <c r="M11" s="82">
        <f t="shared" ref="M11:M13" si="2">K11-L11</f>
        <v>21978</v>
      </c>
      <c r="N11" s="76">
        <v>16860</v>
      </c>
      <c r="O11" s="77">
        <v>14208</v>
      </c>
      <c r="P11" s="82">
        <f t="shared" ref="P11:P24" si="3">N11-O11</f>
        <v>2652</v>
      </c>
      <c r="Q11" s="76">
        <v>0</v>
      </c>
      <c r="R11" s="77">
        <v>0</v>
      </c>
      <c r="S11" s="82">
        <f t="shared" ref="S11:S24" si="4">Q11-R11</f>
        <v>0</v>
      </c>
      <c r="T11" s="76">
        <v>0</v>
      </c>
      <c r="U11" s="77">
        <v>0</v>
      </c>
      <c r="V11" s="82">
        <f t="shared" ref="V11:V24" si="5">T11-U11</f>
        <v>0</v>
      </c>
      <c r="W11" s="76">
        <v>0</v>
      </c>
      <c r="X11" s="77">
        <v>0</v>
      </c>
      <c r="Y11" s="82">
        <f t="shared" ref="Y11:Y24" si="6">W11-X11</f>
        <v>0</v>
      </c>
    </row>
    <row r="12" spans="1:25" ht="18.75" customHeight="1" x14ac:dyDescent="0.2">
      <c r="A12" s="69"/>
      <c r="B12" s="79">
        <v>2230</v>
      </c>
      <c r="C12" s="80" t="s">
        <v>53</v>
      </c>
      <c r="D12" s="81"/>
      <c r="E12" s="70">
        <f>H12+K12+N12+Q12+T12+W12</f>
        <v>0</v>
      </c>
      <c r="F12" s="71">
        <f t="shared" si="0"/>
        <v>0</v>
      </c>
      <c r="G12" s="72">
        <f t="shared" si="0"/>
        <v>0</v>
      </c>
      <c r="H12" s="76">
        <v>0</v>
      </c>
      <c r="I12" s="77">
        <v>0</v>
      </c>
      <c r="J12" s="82">
        <f t="shared" si="1"/>
        <v>0</v>
      </c>
      <c r="K12" s="76">
        <v>0</v>
      </c>
      <c r="L12" s="77">
        <v>0</v>
      </c>
      <c r="M12" s="82">
        <f t="shared" si="2"/>
        <v>0</v>
      </c>
      <c r="N12" s="76">
        <v>0</v>
      </c>
      <c r="O12" s="77">
        <v>0</v>
      </c>
      <c r="P12" s="82">
        <f t="shared" si="3"/>
        <v>0</v>
      </c>
      <c r="Q12" s="76">
        <v>0</v>
      </c>
      <c r="R12" s="77">
        <v>0</v>
      </c>
      <c r="S12" s="82">
        <f t="shared" si="4"/>
        <v>0</v>
      </c>
      <c r="T12" s="76">
        <v>0</v>
      </c>
      <c r="U12" s="77">
        <v>0</v>
      </c>
      <c r="V12" s="82">
        <f t="shared" si="5"/>
        <v>0</v>
      </c>
      <c r="W12" s="76">
        <v>0</v>
      </c>
      <c r="X12" s="77">
        <v>0</v>
      </c>
      <c r="Y12" s="82">
        <f t="shared" si="6"/>
        <v>0</v>
      </c>
    </row>
    <row r="13" spans="1:25" ht="18.75" customHeight="1" x14ac:dyDescent="0.2">
      <c r="A13" s="69"/>
      <c r="B13" s="79">
        <v>2240</v>
      </c>
      <c r="C13" s="80" t="s">
        <v>15</v>
      </c>
      <c r="D13" s="81"/>
      <c r="E13" s="70">
        <f t="shared" si="0"/>
        <v>301400</v>
      </c>
      <c r="F13" s="71">
        <f t="shared" si="0"/>
        <v>9066.39</v>
      </c>
      <c r="G13" s="72">
        <f>J13+M13+P13+S13+V13+Y13</f>
        <v>292333.61</v>
      </c>
      <c r="H13" s="76">
        <v>128900</v>
      </c>
      <c r="I13" s="77">
        <v>9066.39</v>
      </c>
      <c r="J13" s="82">
        <f t="shared" si="1"/>
        <v>119833.61</v>
      </c>
      <c r="K13" s="76">
        <v>172500</v>
      </c>
      <c r="L13" s="77">
        <v>0</v>
      </c>
      <c r="M13" s="82">
        <f t="shared" si="2"/>
        <v>172500</v>
      </c>
      <c r="N13" s="76">
        <v>0</v>
      </c>
      <c r="O13" s="77">
        <v>0</v>
      </c>
      <c r="P13" s="82">
        <f t="shared" si="3"/>
        <v>0</v>
      </c>
      <c r="Q13" s="76">
        <v>0</v>
      </c>
      <c r="R13" s="77">
        <v>0</v>
      </c>
      <c r="S13" s="82">
        <f t="shared" si="4"/>
        <v>0</v>
      </c>
      <c r="T13" s="76">
        <v>0</v>
      </c>
      <c r="U13" s="77">
        <v>0</v>
      </c>
      <c r="V13" s="82">
        <f t="shared" si="5"/>
        <v>0</v>
      </c>
      <c r="W13" s="76">
        <v>0</v>
      </c>
      <c r="X13" s="77">
        <v>0</v>
      </c>
      <c r="Y13" s="82">
        <f t="shared" si="6"/>
        <v>0</v>
      </c>
    </row>
    <row r="14" spans="1:25" ht="18.75" customHeight="1" x14ac:dyDescent="0.2">
      <c r="A14" s="69"/>
      <c r="B14" s="79">
        <v>2250</v>
      </c>
      <c r="C14" s="80" t="s">
        <v>54</v>
      </c>
      <c r="D14" s="81"/>
      <c r="E14" s="70">
        <f t="shared" si="0"/>
        <v>18388</v>
      </c>
      <c r="F14" s="71">
        <f>I14+L14+O14+R14+U14+X14</f>
        <v>11747</v>
      </c>
      <c r="G14" s="72">
        <f t="shared" si="0"/>
        <v>6641</v>
      </c>
      <c r="H14" s="76">
        <v>15500</v>
      </c>
      <c r="I14" s="77">
        <v>10659</v>
      </c>
      <c r="J14" s="82">
        <f t="shared" si="1"/>
        <v>4841</v>
      </c>
      <c r="K14" s="76">
        <v>1800</v>
      </c>
      <c r="L14" s="77">
        <v>0</v>
      </c>
      <c r="M14" s="82">
        <f>K14-L14</f>
        <v>1800</v>
      </c>
      <c r="N14" s="76">
        <v>1088</v>
      </c>
      <c r="O14" s="77">
        <v>1088</v>
      </c>
      <c r="P14" s="82">
        <f t="shared" si="3"/>
        <v>0</v>
      </c>
      <c r="Q14" s="76">
        <v>0</v>
      </c>
      <c r="R14" s="77">
        <v>0</v>
      </c>
      <c r="S14" s="82">
        <f t="shared" si="4"/>
        <v>0</v>
      </c>
      <c r="T14" s="76">
        <v>0</v>
      </c>
      <c r="U14" s="77">
        <v>0</v>
      </c>
      <c r="V14" s="82">
        <f t="shared" si="5"/>
        <v>0</v>
      </c>
      <c r="W14" s="76">
        <v>0</v>
      </c>
      <c r="X14" s="77">
        <v>0</v>
      </c>
      <c r="Y14" s="82">
        <f t="shared" si="6"/>
        <v>0</v>
      </c>
    </row>
    <row r="15" spans="1:25" ht="18.75" customHeight="1" x14ac:dyDescent="0.2">
      <c r="A15" s="69"/>
      <c r="B15" s="79">
        <v>2271</v>
      </c>
      <c r="C15" s="80" t="s">
        <v>55</v>
      </c>
      <c r="D15" s="81"/>
      <c r="E15" s="70">
        <f t="shared" si="0"/>
        <v>1700850</v>
      </c>
      <c r="F15" s="71">
        <f>I15+L15+O15+R15+U15+X15</f>
        <v>842722.1399999999</v>
      </c>
      <c r="G15" s="72">
        <f t="shared" si="0"/>
        <v>858127.8600000001</v>
      </c>
      <c r="H15" s="76">
        <v>1655850</v>
      </c>
      <c r="I15" s="77">
        <v>842722.1399999999</v>
      </c>
      <c r="J15" s="82">
        <f t="shared" si="1"/>
        <v>813127.8600000001</v>
      </c>
      <c r="K15" s="76">
        <v>45000</v>
      </c>
      <c r="L15" s="77">
        <v>0</v>
      </c>
      <c r="M15" s="82">
        <f>K15-L15</f>
        <v>45000</v>
      </c>
      <c r="N15" s="76">
        <v>0</v>
      </c>
      <c r="O15" s="77">
        <v>0</v>
      </c>
      <c r="P15" s="82">
        <f t="shared" si="3"/>
        <v>0</v>
      </c>
      <c r="Q15" s="76">
        <v>0</v>
      </c>
      <c r="R15" s="77">
        <v>0</v>
      </c>
      <c r="S15" s="82">
        <f t="shared" si="4"/>
        <v>0</v>
      </c>
      <c r="T15" s="76">
        <v>0</v>
      </c>
      <c r="U15" s="77">
        <v>0</v>
      </c>
      <c r="V15" s="82">
        <f t="shared" si="5"/>
        <v>0</v>
      </c>
      <c r="W15" s="76">
        <v>0</v>
      </c>
      <c r="X15" s="77">
        <v>0</v>
      </c>
      <c r="Y15" s="82">
        <f t="shared" si="6"/>
        <v>0</v>
      </c>
    </row>
    <row r="16" spans="1:25" ht="18.75" customHeight="1" x14ac:dyDescent="0.2">
      <c r="A16" s="69"/>
      <c r="B16" s="79">
        <v>2272</v>
      </c>
      <c r="C16" s="80" t="s">
        <v>56</v>
      </c>
      <c r="D16" s="81"/>
      <c r="E16" s="70">
        <f t="shared" si="0"/>
        <v>48900</v>
      </c>
      <c r="F16" s="71">
        <f>I16+L16+O16+R16+U16+X16</f>
        <v>9928.7100000000009</v>
      </c>
      <c r="G16" s="72">
        <f t="shared" si="0"/>
        <v>38971.29</v>
      </c>
      <c r="H16" s="76">
        <v>38900</v>
      </c>
      <c r="I16" s="77">
        <v>9645.380000000001</v>
      </c>
      <c r="J16" s="82">
        <f t="shared" si="1"/>
        <v>29254.62</v>
      </c>
      <c r="K16" s="76">
        <v>10000</v>
      </c>
      <c r="L16" s="77">
        <v>283.33</v>
      </c>
      <c r="M16" s="82">
        <f>K16-L16</f>
        <v>9716.67</v>
      </c>
      <c r="N16" s="76">
        <v>0</v>
      </c>
      <c r="O16" s="77">
        <v>0</v>
      </c>
      <c r="P16" s="82">
        <f t="shared" si="3"/>
        <v>0</v>
      </c>
      <c r="Q16" s="76">
        <v>0</v>
      </c>
      <c r="R16" s="77">
        <v>0</v>
      </c>
      <c r="S16" s="82">
        <f t="shared" si="4"/>
        <v>0</v>
      </c>
      <c r="T16" s="76">
        <v>0</v>
      </c>
      <c r="U16" s="77">
        <v>0</v>
      </c>
      <c r="V16" s="82">
        <f t="shared" si="5"/>
        <v>0</v>
      </c>
      <c r="W16" s="76">
        <v>0</v>
      </c>
      <c r="X16" s="77">
        <v>0</v>
      </c>
      <c r="Y16" s="82">
        <f t="shared" si="6"/>
        <v>0</v>
      </c>
    </row>
    <row r="17" spans="1:25" ht="18.75" customHeight="1" x14ac:dyDescent="0.2">
      <c r="A17" s="69"/>
      <c r="B17" s="79">
        <v>2273</v>
      </c>
      <c r="C17" s="80" t="s">
        <v>57</v>
      </c>
      <c r="D17" s="81"/>
      <c r="E17" s="70">
        <f t="shared" si="0"/>
        <v>228470</v>
      </c>
      <c r="F17" s="71">
        <f t="shared" si="0"/>
        <v>3052.99</v>
      </c>
      <c r="G17" s="72">
        <f t="shared" si="0"/>
        <v>225417.01</v>
      </c>
      <c r="H17" s="76">
        <v>203470</v>
      </c>
      <c r="I17" s="77">
        <v>3052.99</v>
      </c>
      <c r="J17" s="82">
        <f t="shared" si="1"/>
        <v>200417.01</v>
      </c>
      <c r="K17" s="76">
        <v>25000</v>
      </c>
      <c r="L17" s="77">
        <v>0</v>
      </c>
      <c r="M17" s="82">
        <f t="shared" ref="M17:M24" si="7">K17-L17</f>
        <v>25000</v>
      </c>
      <c r="N17" s="76">
        <v>0</v>
      </c>
      <c r="O17" s="77">
        <v>0</v>
      </c>
      <c r="P17" s="82">
        <f t="shared" si="3"/>
        <v>0</v>
      </c>
      <c r="Q17" s="76">
        <v>0</v>
      </c>
      <c r="R17" s="77">
        <v>0</v>
      </c>
      <c r="S17" s="82">
        <f t="shared" si="4"/>
        <v>0</v>
      </c>
      <c r="T17" s="76">
        <v>0</v>
      </c>
      <c r="U17" s="77">
        <v>0</v>
      </c>
      <c r="V17" s="82">
        <f t="shared" si="5"/>
        <v>0</v>
      </c>
      <c r="W17" s="76">
        <v>0</v>
      </c>
      <c r="X17" s="77">
        <v>0</v>
      </c>
      <c r="Y17" s="82">
        <f t="shared" si="6"/>
        <v>0</v>
      </c>
    </row>
    <row r="18" spans="1:25" ht="18.75" customHeight="1" x14ac:dyDescent="0.2">
      <c r="A18" s="69"/>
      <c r="B18" s="79">
        <v>2274</v>
      </c>
      <c r="C18" s="80" t="s">
        <v>58</v>
      </c>
      <c r="D18" s="81"/>
      <c r="E18" s="70">
        <f t="shared" si="0"/>
        <v>0</v>
      </c>
      <c r="F18" s="71">
        <f t="shared" si="0"/>
        <v>0</v>
      </c>
      <c r="G18" s="72">
        <f t="shared" si="0"/>
        <v>0</v>
      </c>
      <c r="H18" s="76">
        <v>0</v>
      </c>
      <c r="I18" s="77">
        <v>0</v>
      </c>
      <c r="J18" s="82">
        <f t="shared" si="1"/>
        <v>0</v>
      </c>
      <c r="K18" s="76">
        <v>0</v>
      </c>
      <c r="L18" s="77">
        <v>0</v>
      </c>
      <c r="M18" s="82">
        <f t="shared" si="7"/>
        <v>0</v>
      </c>
      <c r="N18" s="76">
        <v>0</v>
      </c>
      <c r="O18" s="77">
        <v>0</v>
      </c>
      <c r="P18" s="82">
        <f t="shared" si="3"/>
        <v>0</v>
      </c>
      <c r="Q18" s="76">
        <v>0</v>
      </c>
      <c r="R18" s="77">
        <v>0</v>
      </c>
      <c r="S18" s="82">
        <f t="shared" si="4"/>
        <v>0</v>
      </c>
      <c r="T18" s="76">
        <v>0</v>
      </c>
      <c r="U18" s="77">
        <v>0</v>
      </c>
      <c r="V18" s="82">
        <f t="shared" si="5"/>
        <v>0</v>
      </c>
      <c r="W18" s="76">
        <v>0</v>
      </c>
      <c r="X18" s="77">
        <v>0</v>
      </c>
      <c r="Y18" s="82">
        <f t="shared" si="6"/>
        <v>0</v>
      </c>
    </row>
    <row r="19" spans="1:25" ht="18.75" customHeight="1" x14ac:dyDescent="0.2">
      <c r="A19" s="69"/>
      <c r="B19" s="79">
        <v>2275</v>
      </c>
      <c r="C19" s="83" t="s">
        <v>59</v>
      </c>
      <c r="D19" s="84"/>
      <c r="E19" s="70">
        <f t="shared" si="0"/>
        <v>9100</v>
      </c>
      <c r="F19" s="71">
        <f t="shared" si="0"/>
        <v>2049</v>
      </c>
      <c r="G19" s="72">
        <f t="shared" si="0"/>
        <v>7051</v>
      </c>
      <c r="H19" s="76">
        <v>9100</v>
      </c>
      <c r="I19" s="77">
        <v>2049</v>
      </c>
      <c r="J19" s="82">
        <f t="shared" si="1"/>
        <v>7051</v>
      </c>
      <c r="K19" s="76">
        <v>0</v>
      </c>
      <c r="L19" s="77">
        <v>0</v>
      </c>
      <c r="M19" s="82">
        <f t="shared" si="7"/>
        <v>0</v>
      </c>
      <c r="N19" s="76">
        <v>0</v>
      </c>
      <c r="O19" s="77">
        <v>0</v>
      </c>
      <c r="P19" s="82">
        <f t="shared" si="3"/>
        <v>0</v>
      </c>
      <c r="Q19" s="76">
        <v>0</v>
      </c>
      <c r="R19" s="77">
        <v>0</v>
      </c>
      <c r="S19" s="82">
        <f t="shared" si="4"/>
        <v>0</v>
      </c>
      <c r="T19" s="76">
        <v>0</v>
      </c>
      <c r="U19" s="77">
        <v>0</v>
      </c>
      <c r="V19" s="82">
        <f t="shared" si="5"/>
        <v>0</v>
      </c>
      <c r="W19" s="76">
        <v>0</v>
      </c>
      <c r="X19" s="77">
        <v>0</v>
      </c>
      <c r="Y19" s="82">
        <f t="shared" si="6"/>
        <v>0</v>
      </c>
    </row>
    <row r="20" spans="1:25" ht="18.75" customHeight="1" x14ac:dyDescent="0.2">
      <c r="A20" s="69"/>
      <c r="B20" s="79">
        <v>2282</v>
      </c>
      <c r="C20" s="85" t="s">
        <v>60</v>
      </c>
      <c r="D20" s="85"/>
      <c r="E20" s="70">
        <f t="shared" si="0"/>
        <v>3050</v>
      </c>
      <c r="F20" s="71">
        <f t="shared" si="0"/>
        <v>1304.4000000000001</v>
      </c>
      <c r="G20" s="72">
        <f t="shared" si="0"/>
        <v>1745.6</v>
      </c>
      <c r="H20" s="76">
        <v>3050</v>
      </c>
      <c r="I20" s="77">
        <v>1304.4000000000001</v>
      </c>
      <c r="J20" s="82">
        <f t="shared" si="1"/>
        <v>1745.6</v>
      </c>
      <c r="K20" s="76">
        <v>0</v>
      </c>
      <c r="L20" s="77">
        <v>0</v>
      </c>
      <c r="M20" s="82">
        <f t="shared" si="7"/>
        <v>0</v>
      </c>
      <c r="N20" s="76">
        <v>0</v>
      </c>
      <c r="O20" s="77">
        <v>0</v>
      </c>
      <c r="P20" s="82">
        <f t="shared" si="3"/>
        <v>0</v>
      </c>
      <c r="Q20" s="76">
        <v>0</v>
      </c>
      <c r="R20" s="77">
        <v>0</v>
      </c>
      <c r="S20" s="82">
        <f t="shared" si="4"/>
        <v>0</v>
      </c>
      <c r="T20" s="76">
        <v>0</v>
      </c>
      <c r="U20" s="77">
        <v>0</v>
      </c>
      <c r="V20" s="82">
        <f t="shared" si="5"/>
        <v>0</v>
      </c>
      <c r="W20" s="76">
        <v>0</v>
      </c>
      <c r="X20" s="77">
        <v>0</v>
      </c>
      <c r="Y20" s="82">
        <f t="shared" si="6"/>
        <v>0</v>
      </c>
    </row>
    <row r="21" spans="1:25" ht="18.75" customHeight="1" x14ac:dyDescent="0.2">
      <c r="A21" s="69"/>
      <c r="B21" s="79">
        <v>2730</v>
      </c>
      <c r="C21" s="80" t="s">
        <v>61</v>
      </c>
      <c r="D21" s="81"/>
      <c r="E21" s="70">
        <f t="shared" si="0"/>
        <v>0</v>
      </c>
      <c r="F21" s="71">
        <f t="shared" si="0"/>
        <v>0</v>
      </c>
      <c r="G21" s="72">
        <f t="shared" si="0"/>
        <v>0</v>
      </c>
      <c r="H21" s="76">
        <v>0</v>
      </c>
      <c r="I21" s="77">
        <v>0</v>
      </c>
      <c r="J21" s="82">
        <f t="shared" si="1"/>
        <v>0</v>
      </c>
      <c r="K21" s="76">
        <v>0</v>
      </c>
      <c r="L21" s="77">
        <v>0</v>
      </c>
      <c r="M21" s="82">
        <f t="shared" si="7"/>
        <v>0</v>
      </c>
      <c r="N21" s="76">
        <v>0</v>
      </c>
      <c r="O21" s="77">
        <v>0</v>
      </c>
      <c r="P21" s="82">
        <f t="shared" si="3"/>
        <v>0</v>
      </c>
      <c r="Q21" s="76">
        <v>0</v>
      </c>
      <c r="R21" s="77">
        <v>0</v>
      </c>
      <c r="S21" s="82">
        <f t="shared" si="4"/>
        <v>0</v>
      </c>
      <c r="T21" s="76">
        <v>0</v>
      </c>
      <c r="U21" s="77">
        <v>0</v>
      </c>
      <c r="V21" s="82">
        <f t="shared" si="5"/>
        <v>0</v>
      </c>
      <c r="W21" s="76">
        <v>0</v>
      </c>
      <c r="X21" s="77">
        <v>0</v>
      </c>
      <c r="Y21" s="82">
        <f t="shared" si="6"/>
        <v>0</v>
      </c>
    </row>
    <row r="22" spans="1:25" ht="18.75" customHeight="1" x14ac:dyDescent="0.2">
      <c r="A22" s="69"/>
      <c r="B22" s="79">
        <v>2800</v>
      </c>
      <c r="C22" s="80" t="s">
        <v>62</v>
      </c>
      <c r="D22" s="81"/>
      <c r="E22" s="70">
        <f t="shared" si="0"/>
        <v>1500</v>
      </c>
      <c r="F22" s="71">
        <f t="shared" si="0"/>
        <v>1037.75</v>
      </c>
      <c r="G22" s="72">
        <f t="shared" si="0"/>
        <v>462.25</v>
      </c>
      <c r="H22" s="76">
        <v>0</v>
      </c>
      <c r="I22" s="77">
        <v>0</v>
      </c>
      <c r="J22" s="82">
        <f t="shared" si="1"/>
        <v>0</v>
      </c>
      <c r="K22" s="76">
        <v>1500</v>
      </c>
      <c r="L22" s="77">
        <v>1037.75</v>
      </c>
      <c r="M22" s="82">
        <f t="shared" si="7"/>
        <v>462.25</v>
      </c>
      <c r="N22" s="76">
        <v>0</v>
      </c>
      <c r="O22" s="77">
        <v>0</v>
      </c>
      <c r="P22" s="82">
        <f t="shared" si="3"/>
        <v>0</v>
      </c>
      <c r="Q22" s="76">
        <v>0</v>
      </c>
      <c r="R22" s="77">
        <v>0</v>
      </c>
      <c r="S22" s="82">
        <f t="shared" si="4"/>
        <v>0</v>
      </c>
      <c r="T22" s="76">
        <v>0</v>
      </c>
      <c r="U22" s="77">
        <v>0</v>
      </c>
      <c r="V22" s="82">
        <f t="shared" si="5"/>
        <v>0</v>
      </c>
      <c r="W22" s="76">
        <v>0</v>
      </c>
      <c r="X22" s="77">
        <v>0</v>
      </c>
      <c r="Y22" s="82">
        <f t="shared" si="6"/>
        <v>0</v>
      </c>
    </row>
    <row r="23" spans="1:25" ht="18.75" customHeight="1" x14ac:dyDescent="0.2">
      <c r="A23" s="69"/>
      <c r="B23" s="79">
        <v>3110</v>
      </c>
      <c r="C23" s="80" t="s">
        <v>63</v>
      </c>
      <c r="D23" s="81"/>
      <c r="E23" s="70">
        <f t="shared" si="0"/>
        <v>270000</v>
      </c>
      <c r="F23" s="71">
        <f t="shared" si="0"/>
        <v>0</v>
      </c>
      <c r="G23" s="72">
        <f t="shared" si="0"/>
        <v>270000</v>
      </c>
      <c r="H23" s="76">
        <v>0</v>
      </c>
      <c r="I23" s="77">
        <v>0</v>
      </c>
      <c r="J23" s="82">
        <f t="shared" si="1"/>
        <v>0</v>
      </c>
      <c r="K23" s="76">
        <v>0</v>
      </c>
      <c r="L23" s="77">
        <v>0</v>
      </c>
      <c r="M23" s="82">
        <f t="shared" si="7"/>
        <v>0</v>
      </c>
      <c r="N23" s="76">
        <v>0</v>
      </c>
      <c r="O23" s="77">
        <v>0</v>
      </c>
      <c r="P23" s="82">
        <f t="shared" si="3"/>
        <v>0</v>
      </c>
      <c r="Q23" s="76">
        <v>270000</v>
      </c>
      <c r="R23" s="77">
        <v>0</v>
      </c>
      <c r="S23" s="82">
        <f t="shared" si="4"/>
        <v>270000</v>
      </c>
      <c r="T23" s="76">
        <v>0</v>
      </c>
      <c r="U23" s="77">
        <v>0</v>
      </c>
      <c r="V23" s="82">
        <f t="shared" si="5"/>
        <v>0</v>
      </c>
      <c r="W23" s="76">
        <v>0</v>
      </c>
      <c r="X23" s="77">
        <v>0</v>
      </c>
      <c r="Y23" s="82">
        <f t="shared" si="6"/>
        <v>0</v>
      </c>
    </row>
    <row r="24" spans="1:25" ht="18.75" customHeight="1" x14ac:dyDescent="0.2">
      <c r="A24" s="69"/>
      <c r="B24" s="86">
        <v>3132</v>
      </c>
      <c r="C24" s="87" t="s">
        <v>64</v>
      </c>
      <c r="D24" s="88"/>
      <c r="E24" s="70">
        <f t="shared" si="0"/>
        <v>0</v>
      </c>
      <c r="F24" s="71">
        <f t="shared" si="0"/>
        <v>0</v>
      </c>
      <c r="G24" s="72">
        <f t="shared" si="0"/>
        <v>0</v>
      </c>
      <c r="H24" s="76">
        <v>0</v>
      </c>
      <c r="I24" s="77">
        <v>0</v>
      </c>
      <c r="J24" s="82">
        <f t="shared" si="1"/>
        <v>0</v>
      </c>
      <c r="K24" s="76">
        <v>0</v>
      </c>
      <c r="L24" s="77">
        <v>0</v>
      </c>
      <c r="M24" s="82">
        <f t="shared" si="7"/>
        <v>0</v>
      </c>
      <c r="N24" s="76">
        <v>0</v>
      </c>
      <c r="O24" s="77">
        <v>0</v>
      </c>
      <c r="P24" s="82">
        <f t="shared" si="3"/>
        <v>0</v>
      </c>
      <c r="Q24" s="76">
        <v>0</v>
      </c>
      <c r="R24" s="77">
        <v>0</v>
      </c>
      <c r="S24" s="82">
        <f t="shared" si="4"/>
        <v>0</v>
      </c>
      <c r="T24" s="76">
        <v>0</v>
      </c>
      <c r="U24" s="77">
        <v>0</v>
      </c>
      <c r="V24" s="82">
        <f t="shared" si="5"/>
        <v>0</v>
      </c>
      <c r="W24" s="76">
        <v>0</v>
      </c>
      <c r="X24" s="77">
        <v>0</v>
      </c>
      <c r="Y24" s="82">
        <f t="shared" si="6"/>
        <v>0</v>
      </c>
    </row>
    <row r="25" spans="1:25" ht="18.75" customHeight="1" thickBot="1" x14ac:dyDescent="0.25">
      <c r="A25" s="69"/>
      <c r="B25" s="86">
        <v>3142</v>
      </c>
      <c r="C25" s="89" t="s">
        <v>65</v>
      </c>
      <c r="D25" s="89"/>
      <c r="E25" s="70">
        <f t="shared" si="0"/>
        <v>0</v>
      </c>
      <c r="F25" s="71">
        <f t="shared" si="0"/>
        <v>0</v>
      </c>
      <c r="G25" s="72">
        <f t="shared" si="0"/>
        <v>0</v>
      </c>
      <c r="H25" s="76">
        <v>0</v>
      </c>
      <c r="I25" s="77">
        <v>0</v>
      </c>
      <c r="J25" s="90">
        <f>H25-I25</f>
        <v>0</v>
      </c>
      <c r="K25" s="76">
        <v>0</v>
      </c>
      <c r="L25" s="77">
        <v>0</v>
      </c>
      <c r="M25" s="90">
        <f>K25-L25</f>
        <v>0</v>
      </c>
      <c r="N25" s="76">
        <v>0</v>
      </c>
      <c r="O25" s="77">
        <v>0</v>
      </c>
      <c r="P25" s="90">
        <f>N25-O25</f>
        <v>0</v>
      </c>
      <c r="Q25" s="76">
        <v>0</v>
      </c>
      <c r="R25" s="77">
        <v>0</v>
      </c>
      <c r="S25" s="90">
        <f>Q25-R25</f>
        <v>0</v>
      </c>
      <c r="T25" s="76">
        <v>0</v>
      </c>
      <c r="U25" s="77">
        <v>0</v>
      </c>
      <c r="V25" s="90">
        <f>T25-U25</f>
        <v>0</v>
      </c>
      <c r="W25" s="76">
        <v>0</v>
      </c>
      <c r="X25" s="77">
        <v>0</v>
      </c>
      <c r="Y25" s="90">
        <f>W25-X25</f>
        <v>0</v>
      </c>
    </row>
    <row r="26" spans="1:25" ht="18.75" customHeight="1" thickBot="1" x14ac:dyDescent="0.25">
      <c r="A26" s="91" t="s">
        <v>67</v>
      </c>
      <c r="B26" s="92"/>
      <c r="C26" s="92"/>
      <c r="D26" s="101"/>
      <c r="E26" s="93">
        <f>SUM(E9:E25)</f>
        <v>10382808</v>
      </c>
      <c r="F26" s="94">
        <f>SUM(F9:F25)</f>
        <v>2515494.2999999998</v>
      </c>
      <c r="G26" s="95">
        <f>SUM(G9:G25)</f>
        <v>7867313.6999999993</v>
      </c>
      <c r="H26" s="96">
        <f t="shared" ref="H26:Y26" si="8">SUM(H9:H25)</f>
        <v>9663460</v>
      </c>
      <c r="I26" s="97">
        <f>SUM(I9:I25)</f>
        <v>2449934.63</v>
      </c>
      <c r="J26" s="95">
        <f t="shared" si="8"/>
        <v>7213525.3700000001</v>
      </c>
      <c r="K26" s="96">
        <f t="shared" si="8"/>
        <v>431400</v>
      </c>
      <c r="L26" s="97">
        <f>SUM(L9:L25)</f>
        <v>50263.67</v>
      </c>
      <c r="M26" s="95">
        <f t="shared" si="8"/>
        <v>381136.33</v>
      </c>
      <c r="N26" s="96">
        <f t="shared" si="8"/>
        <v>17948</v>
      </c>
      <c r="O26" s="97">
        <f>SUM(O9:O25)</f>
        <v>15296</v>
      </c>
      <c r="P26" s="95">
        <f t="shared" si="8"/>
        <v>2652</v>
      </c>
      <c r="Q26" s="96">
        <f t="shared" si="8"/>
        <v>270000</v>
      </c>
      <c r="R26" s="97">
        <f>SUM(R9:R25)</f>
        <v>0</v>
      </c>
      <c r="S26" s="95">
        <f t="shared" si="8"/>
        <v>270000</v>
      </c>
      <c r="T26" s="96">
        <f t="shared" si="8"/>
        <v>0</v>
      </c>
      <c r="U26" s="97">
        <f t="shared" si="8"/>
        <v>0</v>
      </c>
      <c r="V26" s="95">
        <f t="shared" si="8"/>
        <v>0</v>
      </c>
      <c r="W26" s="96">
        <f t="shared" si="8"/>
        <v>0</v>
      </c>
      <c r="X26" s="97">
        <f t="shared" si="8"/>
        <v>0</v>
      </c>
      <c r="Y26" s="95">
        <f t="shared" si="8"/>
        <v>0</v>
      </c>
    </row>
  </sheetData>
  <sheetProtection sheet="1" objects="1" scenarios="1"/>
  <mergeCells count="31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T6:V6"/>
    <mergeCell ref="W6:Y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3EC0-F33C-41D4-AF00-339E68FA33CC}">
  <sheetPr codeName="Лист5">
    <pageSetUpPr fitToPage="1"/>
  </sheetPr>
  <dimension ref="A1:O136"/>
  <sheetViews>
    <sheetView zoomScale="93" zoomScaleNormal="93" workbookViewId="0">
      <selection sqref="A1:D1"/>
    </sheetView>
  </sheetViews>
  <sheetFormatPr defaultColWidth="9.140625" defaultRowHeight="18.75" outlineLevelRow="1" outlineLevelCol="1" x14ac:dyDescent="0.3"/>
  <cols>
    <col min="1" max="1" width="10.7109375" style="2" customWidth="1"/>
    <col min="2" max="2" width="68.5703125" style="2" customWidth="1"/>
    <col min="3" max="3" width="21.42578125" style="3" customWidth="1"/>
    <col min="4" max="4" width="24.14062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'НЦ ДЮТ'!B4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'НЦ ДЮТ'!I11</f>
        <v>7095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SUM(D6:D54)</f>
        <v>7095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2130</v>
      </c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SUM(C9:C13)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>
        <v>2210.3000000000002</v>
      </c>
      <c r="B14" s="12" t="s">
        <v>5</v>
      </c>
      <c r="C14" s="12"/>
      <c r="D14" s="13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2210.4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2210.5</v>
      </c>
      <c r="B16" s="12" t="s">
        <v>7</v>
      </c>
      <c r="C16" s="12"/>
      <c r="D16" s="13">
        <f>C17</f>
        <v>4965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idden="1" outlineLevel="1" x14ac:dyDescent="0.3">
      <c r="A17" s="14"/>
      <c r="B17" s="15"/>
      <c r="C17" s="16">
        <f>SUM(C18:C31)</f>
        <v>4965</v>
      </c>
      <c r="D17" s="17"/>
      <c r="E17" s="18">
        <f>D16-C17</f>
        <v>0</v>
      </c>
    </row>
    <row r="18" spans="1:15" collapsed="1" x14ac:dyDescent="0.3">
      <c r="A18" s="11"/>
      <c r="B18" s="19" t="s">
        <v>8</v>
      </c>
      <c r="C18" s="17">
        <v>4965</v>
      </c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7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1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19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>
        <v>2210.6</v>
      </c>
      <c r="B33" s="12" t="s">
        <v>9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>
        <v>2210.6999999999998</v>
      </c>
      <c r="B34" s="12" t="s">
        <v>10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SUM(C36:C40)</f>
        <v>0</v>
      </c>
      <c r="D35" s="17"/>
      <c r="E35" s="18">
        <f>D34-C35</f>
        <v>0</v>
      </c>
    </row>
    <row r="36" spans="1:15" hidden="1" collapsed="1" x14ac:dyDescent="0.3">
      <c r="A36" s="14"/>
      <c r="B36" s="19"/>
      <c r="C36" s="17"/>
      <c r="D36" s="17"/>
    </row>
    <row r="37" spans="1:15" hidden="1" x14ac:dyDescent="0.3">
      <c r="A37" s="14"/>
      <c r="B37" s="19"/>
      <c r="C37" s="17"/>
      <c r="D37" s="17"/>
    </row>
    <row r="38" spans="1:15" hidden="1" x14ac:dyDescent="0.3">
      <c r="A38" s="14"/>
      <c r="B38" s="19"/>
      <c r="C38" s="17"/>
      <c r="D38" s="17"/>
    </row>
    <row r="39" spans="1:15" hidden="1" x14ac:dyDescent="0.3">
      <c r="A39" s="14"/>
      <c r="B39" s="19"/>
      <c r="C39" s="17"/>
      <c r="D39" s="17"/>
    </row>
    <row r="40" spans="1:15" hidden="1" x14ac:dyDescent="0.3">
      <c r="A40" s="14"/>
      <c r="B40" s="14"/>
      <c r="C40" s="17"/>
      <c r="D40" s="17"/>
    </row>
    <row r="41" spans="1:15" hidden="1" x14ac:dyDescent="0.3">
      <c r="A41" s="11">
        <v>2210.8000000000002</v>
      </c>
      <c r="B41" s="12" t="s">
        <v>11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>
        <v>2210.9</v>
      </c>
      <c r="B42" s="12" t="s">
        <v>12</v>
      </c>
      <c r="C42" s="12"/>
      <c r="D42" s="13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outlineLevel="1" x14ac:dyDescent="0.3">
      <c r="A43" s="14"/>
      <c r="B43" s="15"/>
      <c r="C43" s="16">
        <f>SUM(C44:C53)</f>
        <v>0</v>
      </c>
      <c r="D43" s="17"/>
      <c r="E43" s="18">
        <f>D42-C43</f>
        <v>0</v>
      </c>
    </row>
    <row r="44" spans="1:15" hidden="1" collapsed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19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19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19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19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1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>
        <v>2211.9</v>
      </c>
      <c r="B54" s="12" t="s">
        <v>13</v>
      </c>
      <c r="C54" s="12"/>
      <c r="D54" s="13"/>
      <c r="E54" s="7"/>
      <c r="F54" s="8"/>
      <c r="G54" s="8"/>
      <c r="I54" s="8"/>
      <c r="J54" s="8"/>
      <c r="K54" s="8"/>
      <c r="M54" s="8"/>
      <c r="N54" s="8"/>
      <c r="O54" s="8"/>
    </row>
    <row r="55" spans="1:15" hidden="1" outlineLevel="1" x14ac:dyDescent="0.3">
      <c r="A55" s="14"/>
      <c r="B55" s="15"/>
      <c r="C55" s="16">
        <f>SUM(C56:C74)</f>
        <v>0</v>
      </c>
      <c r="D55" s="17"/>
      <c r="E55" s="18">
        <f>D54-C55</f>
        <v>0</v>
      </c>
    </row>
    <row r="56" spans="1:15" hidden="1" collapsed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19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19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19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19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19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19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19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D75" s="23" t="s">
        <v>14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D76" s="23" t="s">
        <v>14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>
      <c r="D77" s="23" t="s">
        <v>14</v>
      </c>
    </row>
    <row r="78" spans="1:15" ht="39.75" customHeight="1" x14ac:dyDescent="0.3">
      <c r="A78" s="4">
        <v>2240</v>
      </c>
      <c r="B78" s="5" t="s">
        <v>15</v>
      </c>
      <c r="C78" s="5"/>
      <c r="D78" s="6">
        <f>'НЦ ДЮТ'!I13</f>
        <v>9066.39</v>
      </c>
      <c r="E78" s="7">
        <f>D78-D79</f>
        <v>0</v>
      </c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4">
        <v>2240</v>
      </c>
      <c r="B79" s="24"/>
      <c r="C79" s="10"/>
      <c r="D79" s="10">
        <f>SUM(D80:D118)</f>
        <v>9066.39</v>
      </c>
      <c r="E79" s="8" t="b">
        <f>D78=D79</f>
        <v>1</v>
      </c>
    </row>
    <row r="80" spans="1:15" collapsed="1" x14ac:dyDescent="0.3">
      <c r="A80" s="14">
        <v>2240.1</v>
      </c>
      <c r="B80" s="12" t="s">
        <v>16</v>
      </c>
      <c r="C80" s="12"/>
      <c r="D80" s="13">
        <f>1215+1393</f>
        <v>2608</v>
      </c>
    </row>
    <row r="81" spans="1:5" hidden="1" x14ac:dyDescent="0.3">
      <c r="A81" s="14">
        <v>2240.1999999999998</v>
      </c>
      <c r="B81" s="25" t="s">
        <v>17</v>
      </c>
      <c r="C81" s="26"/>
      <c r="D81" s="13"/>
    </row>
    <row r="82" spans="1:5" hidden="1" x14ac:dyDescent="0.3">
      <c r="A82" s="14">
        <v>2240.3000000000002</v>
      </c>
      <c r="B82" s="25" t="s">
        <v>18</v>
      </c>
      <c r="C82" s="26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19"/>
      <c r="C84" s="17"/>
      <c r="D84" s="17"/>
    </row>
    <row r="85" spans="1:5" hidden="1" x14ac:dyDescent="0.3">
      <c r="A85" s="14"/>
      <c r="B85" s="19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19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5" t="s">
        <v>19</v>
      </c>
      <c r="C89" s="26"/>
      <c r="D89" s="13"/>
    </row>
    <row r="90" spans="1:5" hidden="1" x14ac:dyDescent="0.3">
      <c r="A90" s="14">
        <v>2240.5</v>
      </c>
      <c r="B90" s="25" t="s">
        <v>20</v>
      </c>
      <c r="C90" s="26"/>
      <c r="D90" s="13"/>
    </row>
    <row r="91" spans="1:5" hidden="1" outlineLevel="1" x14ac:dyDescent="0.3">
      <c r="A91" s="14"/>
      <c r="B91" s="15"/>
      <c r="C91" s="16">
        <f>SUM(C92:C100)</f>
        <v>0</v>
      </c>
      <c r="D91" s="17"/>
      <c r="E91" s="18">
        <f>D90-C91</f>
        <v>0</v>
      </c>
    </row>
    <row r="92" spans="1:5" ht="17.25" hidden="1" customHeight="1" collapsed="1" x14ac:dyDescent="0.3">
      <c r="A92" s="14"/>
      <c r="B92" s="20"/>
      <c r="C92" s="17"/>
      <c r="D92" s="17"/>
    </row>
    <row r="93" spans="1:5" ht="17.25" hidden="1" customHeight="1" x14ac:dyDescent="0.3">
      <c r="A93" s="14"/>
      <c r="B93" s="20"/>
      <c r="C93" s="17"/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/>
      <c r="B95" s="20"/>
      <c r="C95" s="17"/>
      <c r="D95" s="17"/>
    </row>
    <row r="96" spans="1: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19"/>
      <c r="C99" s="17"/>
      <c r="D99" s="17"/>
    </row>
    <row r="100" spans="1:5" hidden="1" x14ac:dyDescent="0.3">
      <c r="A100" s="14"/>
      <c r="B100" s="20"/>
      <c r="C100" s="17"/>
      <c r="D100" s="17"/>
    </row>
    <row r="101" spans="1:5" hidden="1" x14ac:dyDescent="0.3">
      <c r="A101" s="14">
        <v>2240.6</v>
      </c>
      <c r="B101" s="25" t="s">
        <v>21</v>
      </c>
      <c r="C101" s="26"/>
      <c r="D101" s="13"/>
    </row>
    <row r="102" spans="1:5" hidden="1" x14ac:dyDescent="0.3">
      <c r="A102" s="14">
        <v>2240.6999999999998</v>
      </c>
      <c r="B102" s="25" t="s">
        <v>22</v>
      </c>
      <c r="C102" s="26"/>
      <c r="D102" s="13"/>
    </row>
    <row r="103" spans="1:5" ht="20.100000000000001" hidden="1" customHeight="1" outlineLevel="1" x14ac:dyDescent="0.3">
      <c r="A103" s="14"/>
      <c r="B103" s="15"/>
      <c r="C103" s="16">
        <f>SUM(C104:C108)</f>
        <v>0</v>
      </c>
      <c r="D103" s="17"/>
      <c r="E103" s="18">
        <f>D102-C103</f>
        <v>0</v>
      </c>
    </row>
    <row r="104" spans="1:5" ht="20.100000000000001" hidden="1" customHeight="1" collapsed="1" x14ac:dyDescent="0.3">
      <c r="A104" s="14"/>
      <c r="B104" s="19"/>
      <c r="C104" s="17"/>
      <c r="D104" s="17"/>
    </row>
    <row r="105" spans="1:5" ht="20.100000000000001" hidden="1" customHeight="1" x14ac:dyDescent="0.3">
      <c r="A105" s="14"/>
      <c r="B105" s="19"/>
      <c r="C105" s="17"/>
      <c r="D105" s="17"/>
    </row>
    <row r="106" spans="1:5" ht="20.100000000000001" hidden="1" customHeight="1" x14ac:dyDescent="0.3">
      <c r="A106" s="14"/>
      <c r="B106" s="19"/>
      <c r="C106" s="17"/>
      <c r="D106" s="17"/>
    </row>
    <row r="107" spans="1:5" ht="20.100000000000001" hidden="1" customHeight="1" x14ac:dyDescent="0.3">
      <c r="A107" s="14"/>
      <c r="B107" s="19"/>
      <c r="C107" s="17"/>
      <c r="D107" s="17"/>
    </row>
    <row r="108" spans="1:5" ht="20.100000000000001" hidden="1" customHeight="1" x14ac:dyDescent="0.3">
      <c r="A108" s="14"/>
      <c r="B108" s="14"/>
      <c r="C108" s="17"/>
      <c r="D108" s="17"/>
    </row>
    <row r="109" spans="1:5" hidden="1" x14ac:dyDescent="0.3">
      <c r="A109" s="14">
        <v>2240.8000000000002</v>
      </c>
      <c r="B109" s="25" t="s">
        <v>23</v>
      </c>
      <c r="C109" s="26"/>
      <c r="D109" s="13"/>
    </row>
    <row r="110" spans="1:5" hidden="1" x14ac:dyDescent="0.3">
      <c r="A110" s="14">
        <v>2240.9</v>
      </c>
      <c r="B110" s="25" t="s">
        <v>24</v>
      </c>
      <c r="C110" s="26"/>
      <c r="D110" s="13"/>
    </row>
    <row r="111" spans="1:5" hidden="1" x14ac:dyDescent="0.3">
      <c r="A111" s="14">
        <v>2241.1</v>
      </c>
      <c r="B111" s="25" t="s">
        <v>25</v>
      </c>
      <c r="C111" s="26"/>
      <c r="D111" s="13"/>
    </row>
    <row r="112" spans="1:5" hidden="1" x14ac:dyDescent="0.3">
      <c r="A112" s="14">
        <v>2241.1999999999998</v>
      </c>
      <c r="B112" s="25" t="s">
        <v>26</v>
      </c>
      <c r="C112" s="26"/>
      <c r="D112" s="13"/>
    </row>
    <row r="113" spans="1:5" x14ac:dyDescent="0.3">
      <c r="A113" s="14">
        <v>2241.3000000000002</v>
      </c>
      <c r="B113" s="25" t="s">
        <v>27</v>
      </c>
      <c r="C113" s="26"/>
      <c r="D113" s="13">
        <f>199.99+921+280+921+1201</f>
        <v>3522.99</v>
      </c>
    </row>
    <row r="114" spans="1:5" hidden="1" x14ac:dyDescent="0.3">
      <c r="A114" s="14">
        <v>2241.4</v>
      </c>
      <c r="B114" s="25" t="s">
        <v>28</v>
      </c>
      <c r="C114" s="26"/>
      <c r="D114" s="13"/>
    </row>
    <row r="115" spans="1:5" hidden="1" x14ac:dyDescent="0.3">
      <c r="A115" s="14">
        <v>2241.5</v>
      </c>
      <c r="B115" s="25" t="s">
        <v>29</v>
      </c>
      <c r="C115" s="26"/>
      <c r="D115" s="13"/>
    </row>
    <row r="116" spans="1:5" ht="38.25" hidden="1" customHeight="1" x14ac:dyDescent="0.3">
      <c r="A116" s="14">
        <v>2241.6</v>
      </c>
      <c r="B116" s="27" t="s">
        <v>30</v>
      </c>
      <c r="C116" s="26"/>
      <c r="D116" s="13"/>
    </row>
    <row r="117" spans="1:5" x14ac:dyDescent="0.3">
      <c r="A117" s="14">
        <v>2241.6999999999998</v>
      </c>
      <c r="B117" s="25" t="s">
        <v>31</v>
      </c>
      <c r="C117" s="26"/>
      <c r="D117" s="13">
        <v>1551.4</v>
      </c>
    </row>
    <row r="118" spans="1:5" x14ac:dyDescent="0.3">
      <c r="A118" s="14">
        <v>2241.9</v>
      </c>
      <c r="B118" s="25" t="s">
        <v>32</v>
      </c>
      <c r="C118" s="26"/>
      <c r="D118" s="13">
        <f>C119</f>
        <v>1384</v>
      </c>
    </row>
    <row r="119" spans="1:5" hidden="1" outlineLevel="1" x14ac:dyDescent="0.3">
      <c r="A119" s="14"/>
      <c r="B119" s="15"/>
      <c r="C119" s="16">
        <f>SUM(C120:C134)</f>
        <v>1384</v>
      </c>
      <c r="D119" s="28"/>
      <c r="E119" s="18">
        <f>D118-C119</f>
        <v>0</v>
      </c>
    </row>
    <row r="120" spans="1:5" collapsed="1" x14ac:dyDescent="0.3">
      <c r="A120" s="14"/>
      <c r="B120" s="29" t="s">
        <v>33</v>
      </c>
      <c r="C120" s="17">
        <v>200</v>
      </c>
      <c r="D120" s="17"/>
    </row>
    <row r="121" spans="1:5" x14ac:dyDescent="0.3">
      <c r="A121" s="14"/>
      <c r="B121" s="29" t="s">
        <v>34</v>
      </c>
      <c r="C121" s="17">
        <v>680</v>
      </c>
      <c r="D121" s="17"/>
    </row>
    <row r="122" spans="1:5" x14ac:dyDescent="0.3">
      <c r="A122" s="14"/>
      <c r="B122" s="29" t="s">
        <v>35</v>
      </c>
      <c r="C122" s="17">
        <v>504</v>
      </c>
      <c r="D122" s="17"/>
    </row>
    <row r="123" spans="1:5" hidden="1" x14ac:dyDescent="0.3">
      <c r="A123" s="14"/>
      <c r="B123" s="20"/>
      <c r="C123" s="17"/>
      <c r="D123" s="17"/>
    </row>
    <row r="124" spans="1:5" hidden="1" x14ac:dyDescent="0.3">
      <c r="A124" s="14"/>
      <c r="B124" s="29"/>
      <c r="C124" s="17"/>
      <c r="D124" s="17"/>
    </row>
    <row r="125" spans="1:5" hidden="1" x14ac:dyDescent="0.3">
      <c r="A125" s="14"/>
      <c r="B125" s="29"/>
      <c r="C125" s="17"/>
      <c r="D125" s="17"/>
    </row>
    <row r="126" spans="1:5" hidden="1" x14ac:dyDescent="0.3">
      <c r="A126" s="14"/>
      <c r="B126" s="29"/>
      <c r="C126" s="17"/>
      <c r="D126" s="17"/>
    </row>
    <row r="127" spans="1:5" hidden="1" x14ac:dyDescent="0.3">
      <c r="A127" s="14"/>
      <c r="B127" s="29"/>
      <c r="C127" s="17"/>
      <c r="D127" s="17"/>
    </row>
    <row r="128" spans="1:5" hidden="1" x14ac:dyDescent="0.3">
      <c r="A128" s="14"/>
      <c r="B128" s="20"/>
      <c r="C128" s="17"/>
      <c r="D128" s="17"/>
    </row>
    <row r="129" spans="1:4" hidden="1" x14ac:dyDescent="0.3">
      <c r="A129" s="14"/>
      <c r="B129" s="20"/>
      <c r="C129" s="17"/>
      <c r="D129" s="17"/>
    </row>
    <row r="130" spans="1:4" hidden="1" x14ac:dyDescent="0.3">
      <c r="A130" s="14"/>
      <c r="B130" s="20"/>
      <c r="C130" s="17"/>
      <c r="D130" s="17"/>
    </row>
    <row r="131" spans="1:4" hidden="1" x14ac:dyDescent="0.3">
      <c r="A131" s="14"/>
      <c r="B131" s="20"/>
      <c r="C131" s="17"/>
      <c r="D131" s="17"/>
    </row>
    <row r="132" spans="1:4" hidden="1" x14ac:dyDescent="0.3">
      <c r="A132" s="14"/>
      <c r="B132" s="20"/>
      <c r="C132" s="17"/>
      <c r="D132" s="17"/>
    </row>
    <row r="133" spans="1:4" hidden="1" x14ac:dyDescent="0.3">
      <c r="A133" s="14"/>
      <c r="B133" s="20"/>
      <c r="C133" s="17"/>
      <c r="D133" s="17"/>
    </row>
    <row r="134" spans="1:4" hidden="1" x14ac:dyDescent="0.3">
      <c r="A134" s="14"/>
      <c r="B134" s="20"/>
      <c r="C134" s="17"/>
      <c r="D134" s="17"/>
    </row>
    <row r="135" spans="1:4" hidden="1" outlineLevel="1" x14ac:dyDescent="0.3">
      <c r="B135" s="30"/>
      <c r="D135" s="3" t="b">
        <f>D78=D79</f>
        <v>1</v>
      </c>
    </row>
    <row r="136" spans="1:4" hidden="1" collapsed="1" x14ac:dyDescent="0.3">
      <c r="B136" s="30"/>
    </row>
  </sheetData>
  <sheetProtection sheet="1" objects="1" scenarios="1"/>
  <mergeCells count="31">
    <mergeCell ref="B118:C118"/>
    <mergeCell ref="B112:C112"/>
    <mergeCell ref="B113:C113"/>
    <mergeCell ref="B114:C114"/>
    <mergeCell ref="B115:C115"/>
    <mergeCell ref="B116:C116"/>
    <mergeCell ref="B117:C117"/>
    <mergeCell ref="B90:C90"/>
    <mergeCell ref="B101:C101"/>
    <mergeCell ref="B102:C102"/>
    <mergeCell ref="B109:C109"/>
    <mergeCell ref="B110:C110"/>
    <mergeCell ref="B111:C111"/>
    <mergeCell ref="B54:C54"/>
    <mergeCell ref="B78:C78"/>
    <mergeCell ref="B80:C80"/>
    <mergeCell ref="B81:C81"/>
    <mergeCell ref="B82:C82"/>
    <mergeCell ref="B89:C89"/>
    <mergeCell ref="B15:C15"/>
    <mergeCell ref="B16:C16"/>
    <mergeCell ref="B33:C33"/>
    <mergeCell ref="B34:C34"/>
    <mergeCell ref="B41:C41"/>
    <mergeCell ref="B42:C42"/>
    <mergeCell ref="A1:D1"/>
    <mergeCell ref="A2:D2"/>
    <mergeCell ref="B4:C4"/>
    <mergeCell ref="B6:C6"/>
    <mergeCell ref="B7:C7"/>
    <mergeCell ref="B14:C14"/>
  </mergeCells>
  <pageMargins left="0.78740157480314965" right="0.19685039370078741" top="0.19685039370078741" bottom="1.1811023622047245" header="0" footer="0"/>
  <pageSetup paperSize="9" scale="61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НЦ ДЮТ</vt:lpstr>
      <vt:lpstr>КЕКВ заг.ф. 2210 і 2240</vt:lpstr>
      <vt:lpstr>'КЕКВ заг.ф. 2210 і 2240'!Заголовки_для_печати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2025-09-09T11:58:32Z</dcterms:created>
  <dcterms:modified xsi:type="dcterms:W3CDTF">2025-09-09T11:58:33Z</dcterms:modified>
</cp:coreProperties>
</file>