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"/>
    </mc:Choice>
  </mc:AlternateContent>
  <xr:revisionPtr revIDLastSave="0" documentId="13_ncr:1_{879311EF-60B4-4C49-AA83-1C95EF59492F}" xr6:coauthVersionLast="36" xr6:coauthVersionMax="36" xr10:uidLastSave="{00000000-0000-0000-0000-000000000000}"/>
  <bookViews>
    <workbookView xWindow="0" yWindow="0" windowWidth="28800" windowHeight="11925" xr2:uid="{CDD508B7-65BD-40B1-BE2D-9B305C9C29AE}"/>
  </bookViews>
  <sheets>
    <sheet name="НЦ ДЮТ" sheetId="3" r:id="rId1"/>
    <sheet name="КЕКВ заг.ф. 2210 і 2240" sheetId="2" r:id="rId2"/>
  </sheets>
  <definedNames>
    <definedName name="_xlnm.Print_Titles" localSheetId="1">'КЕКВ заг.ф. 2210 і 2240'!$1:$3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4" i="2"/>
  <c r="A2" i="2"/>
  <c r="X26" i="3"/>
  <c r="W26" i="3"/>
  <c r="U26" i="3"/>
  <c r="T26" i="3"/>
  <c r="R26" i="3"/>
  <c r="Q26" i="3"/>
  <c r="O26" i="3"/>
  <c r="N26" i="3"/>
  <c r="L26" i="3"/>
  <c r="I26" i="3"/>
  <c r="Y25" i="3"/>
  <c r="V25" i="3"/>
  <c r="S25" i="3"/>
  <c r="P25" i="3"/>
  <c r="M25" i="3"/>
  <c r="J25" i="3"/>
  <c r="G25" i="3" s="1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F22" i="3"/>
  <c r="E22" i="3"/>
  <c r="Y21" i="3"/>
  <c r="V21" i="3"/>
  <c r="S21" i="3"/>
  <c r="P21" i="3"/>
  <c r="M21" i="3"/>
  <c r="J21" i="3"/>
  <c r="G21" i="3" s="1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J19" i="3"/>
  <c r="F19" i="3"/>
  <c r="E19" i="3"/>
  <c r="Y18" i="3"/>
  <c r="V18" i="3"/>
  <c r="S18" i="3"/>
  <c r="P18" i="3"/>
  <c r="M18" i="3"/>
  <c r="J18" i="3"/>
  <c r="F18" i="3"/>
  <c r="E18" i="3"/>
  <c r="Y17" i="3"/>
  <c r="V17" i="3"/>
  <c r="S17" i="3"/>
  <c r="P17" i="3"/>
  <c r="M17" i="3"/>
  <c r="J17" i="3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H15" i="3"/>
  <c r="F15" i="3"/>
  <c r="Y14" i="3"/>
  <c r="V14" i="3"/>
  <c r="S14" i="3"/>
  <c r="G14" i="3" s="1"/>
  <c r="P14" i="3"/>
  <c r="M14" i="3"/>
  <c r="J14" i="3"/>
  <c r="F14" i="3"/>
  <c r="E14" i="3"/>
  <c r="Y13" i="3"/>
  <c r="V13" i="3"/>
  <c r="S13" i="3"/>
  <c r="P13" i="3"/>
  <c r="M13" i="3"/>
  <c r="H13" i="3"/>
  <c r="F13" i="3"/>
  <c r="Y12" i="3"/>
  <c r="V12" i="3"/>
  <c r="S12" i="3"/>
  <c r="P12" i="3"/>
  <c r="M12" i="3"/>
  <c r="J12" i="3"/>
  <c r="F12" i="3"/>
  <c r="E12" i="3"/>
  <c r="Y11" i="3"/>
  <c r="V11" i="3"/>
  <c r="S11" i="3"/>
  <c r="P11" i="3"/>
  <c r="K11" i="3"/>
  <c r="E11" i="3" s="1"/>
  <c r="J11" i="3"/>
  <c r="F11" i="3"/>
  <c r="Y10" i="3"/>
  <c r="V10" i="3"/>
  <c r="S10" i="3"/>
  <c r="P10" i="3"/>
  <c r="M10" i="3"/>
  <c r="J10" i="3"/>
  <c r="F10" i="3"/>
  <c r="E10" i="3"/>
  <c r="Y9" i="3"/>
  <c r="V9" i="3"/>
  <c r="S9" i="3"/>
  <c r="P9" i="3"/>
  <c r="M9" i="3"/>
  <c r="J9" i="3"/>
  <c r="F9" i="3"/>
  <c r="E9" i="3"/>
  <c r="C113" i="2"/>
  <c r="E113" i="2" s="1"/>
  <c r="D107" i="2"/>
  <c r="D79" i="2" s="1"/>
  <c r="C91" i="2"/>
  <c r="E91" i="2" s="1"/>
  <c r="C83" i="2"/>
  <c r="E83" i="2" s="1"/>
  <c r="C55" i="2"/>
  <c r="E55" i="2" s="1"/>
  <c r="C43" i="2"/>
  <c r="E43" i="2" s="1"/>
  <c r="C35" i="2"/>
  <c r="E35" i="2" s="1"/>
  <c r="C17" i="2"/>
  <c r="E17" i="2" s="1"/>
  <c r="C8" i="2"/>
  <c r="E8" i="2" s="1"/>
  <c r="D5" i="2"/>
  <c r="E5" i="2" s="1"/>
  <c r="D74" i="2" l="1"/>
  <c r="G12" i="3"/>
  <c r="H26" i="3"/>
  <c r="F26" i="3"/>
  <c r="V26" i="3"/>
  <c r="S26" i="3"/>
  <c r="G18" i="3"/>
  <c r="G22" i="3"/>
  <c r="G17" i="3"/>
  <c r="G20" i="3"/>
  <c r="G10" i="3"/>
  <c r="J13" i="3"/>
  <c r="G13" i="3" s="1"/>
  <c r="G19" i="3"/>
  <c r="E13" i="3"/>
  <c r="G23" i="3"/>
  <c r="P26" i="3"/>
  <c r="Y26" i="3"/>
  <c r="M11" i="3"/>
  <c r="M26" i="3" s="1"/>
  <c r="K26" i="3"/>
  <c r="G9" i="3"/>
  <c r="G16" i="3"/>
  <c r="G24" i="3"/>
  <c r="E15" i="3"/>
  <c r="E26" i="3" s="1"/>
  <c r="J15" i="3"/>
  <c r="G15" i="3" s="1"/>
  <c r="D129" i="2"/>
  <c r="E78" i="2"/>
  <c r="E79" i="2"/>
  <c r="G11" i="3" l="1"/>
  <c r="J26" i="3"/>
  <c r="G26" i="3"/>
</calcChain>
</file>

<file path=xl/sharedStrings.xml><?xml version="1.0" encoding="utf-8"?>
<sst xmlns="http://schemas.openxmlformats.org/spreadsheetml/2006/main" count="93" uniqueCount="71">
  <si>
    <t>Касові видатки НЦ ДЮТ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</si>
  <si>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</si>
  <si>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</si>
  <si>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</si>
  <si>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</si>
  <si>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</si>
  <si>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</si>
  <si>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</si>
  <si>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електротовари / 06.2022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</si>
  <si>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</si>
  <si>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</si>
  <si>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</si>
  <si>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</si>
  <si>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</si>
  <si>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вогнегасники 2шт. /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</si>
  <si>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</si>
  <si>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</si>
  <si>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</si>
  <si>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</si>
  <si>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</si>
  <si>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</si>
  <si>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</si>
  <si>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принтера / 03. 2022</t>
  </si>
  <si>
    <t>поточний ремонт системного блоку / 03.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</si>
  <si>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</si>
  <si>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</si>
  <si>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</si>
  <si>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</si>
  <si>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</si>
  <si>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</si>
  <si>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 (інтернет)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</si>
  <si>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</si>
  <si>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</si>
  <si>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</si>
  <si>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</si>
  <si>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</si>
  <si>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</si>
  <si>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заправка картриджа / 03. 2022</t>
  </si>
  <si>
    <t>регенерація картриджа / 03. 2022</t>
  </si>
  <si>
    <t>Кошторисні призначення та касові видатки 
Управління освіти виконавчого комітету Нововолинської міської ради Волинської обл., Позашкілля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</si>
  <si>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</si>
  <si>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</si>
  <si>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</si>
  <si>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</si>
  <si>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</si>
  <si>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</si>
  <si>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</si>
  <si>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</si>
  <si>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</si>
  <si>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</si>
  <si>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</si>
  <si>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</si>
  <si>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</si>
  <si>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</si>
  <si>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</si>
  <si>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</si>
  <si>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</si>
  <si>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</si>
  <si>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</si>
  <si>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</si>
  <si>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</si>
  <si>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</si>
  <si>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</si>
  <si>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</si>
  <si>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</si>
  <si>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</si>
  <si>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</si>
  <si>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</si>
  <si>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</si>
  <si>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НЦ ДЮТ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</si>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</sst>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3" fillId="0" borderId="33" xfId="1" applyFont="1" applyBorder="1" applyAlignment="1">
      <alignment horizontal="left" vertical="center" wrapText="1" indent="1"/>
    </xf>
    <xf numFmtId="0" fontId="13" fillId="0" borderId="34" xfId="1" applyFont="1" applyBorder="1" applyAlignment="1">
      <alignment horizontal="left" vertical="top" wrapText="1" indent="1"/>
    </xf>
    <xf numFmtId="0" fontId="13" fillId="0" borderId="35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FDF66597-256E-4E6E-8F88-BCEEAF46A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F5A2-BF54-4CD2-81D9-A4BC44EFA350}">
  <sheetPr codeName="Лист1">
    <pageSetUpPr fitToPage="1"/>
  </sheetPr>
  <dimension ref="A1:AF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42578125" style="101" customWidth="1"/>
    <col min="2" max="2" width="8.28515625" style="102" customWidth="1"/>
    <col min="3" max="3" width="16" style="100" customWidth="1"/>
    <col min="4" max="4" width="31.42578125" style="76" customWidth="1"/>
    <col min="5" max="5" width="22.5703125" style="76" customWidth="1"/>
    <col min="6" max="7" width="22.42578125" style="100" customWidth="1"/>
    <col min="8" max="8" width="24.42578125" style="100" customWidth="1"/>
    <col min="9" max="9" width="23.28515625" style="100" customWidth="1"/>
    <col min="10" max="10" width="24.42578125" style="100" customWidth="1"/>
    <col min="11" max="11" width="19.7109375" style="76" customWidth="1"/>
    <col min="12" max="16" width="19.7109375" style="100" customWidth="1"/>
    <col min="17" max="17" width="22.85546875" style="76" hidden="1" customWidth="1"/>
    <col min="18" max="18" width="21.5703125" style="100" hidden="1" customWidth="1"/>
    <col min="19" max="19" width="19.7109375" style="100" hidden="1" customWidth="1"/>
    <col min="20" max="20" width="21.85546875" style="76" hidden="1" customWidth="1"/>
    <col min="21" max="21" width="22.85546875" style="100" hidden="1" customWidth="1"/>
    <col min="22" max="22" width="19.7109375" style="100" hidden="1" customWidth="1"/>
    <col min="23" max="23" width="19.7109375" style="76" hidden="1" customWidth="1"/>
    <col min="24" max="25" width="19.7109375" style="100" hidden="1" customWidth="1"/>
    <col min="26" max="27" width="18.140625" style="100" customWidth="1"/>
    <col min="28" max="28" width="14.28515625" style="76" customWidth="1"/>
    <col min="29" max="31" width="18.140625" style="100" customWidth="1"/>
    <col min="32" max="33" width="14.28515625" style="76" customWidth="1"/>
    <col min="34" max="16384" width="9.140625" style="76"/>
  </cols>
  <sheetData>
    <row r="1" spans="1:32" s="31" customFormat="1" ht="1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U1" s="33"/>
      <c r="V1" s="33"/>
      <c r="X1" s="33"/>
      <c r="Y1" s="33"/>
      <c r="Z1" s="33"/>
      <c r="AA1" s="34"/>
      <c r="AC1" s="33"/>
      <c r="AD1" s="33"/>
      <c r="AE1" s="34"/>
    </row>
    <row r="2" spans="1:32" s="31" customFormat="1" ht="12.75" customHeight="1" x14ac:dyDescent="0.3">
      <c r="B2" s="35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</row>
    <row r="3" spans="1:32" s="31" customFormat="1" ht="30.7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7"/>
      <c r="V3" s="37"/>
      <c r="W3" s="37"/>
      <c r="X3" s="37"/>
      <c r="Y3" s="37"/>
    </row>
    <row r="4" spans="1:32" s="31" customFormat="1" ht="20.25" customHeight="1" x14ac:dyDescent="0.3">
      <c r="B4" s="36" t="s">
        <v>40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7"/>
      <c r="V4" s="37"/>
      <c r="W4" s="37"/>
      <c r="X4" s="37"/>
      <c r="Y4" s="37"/>
    </row>
    <row r="5" spans="1:32" s="31" customFormat="1" ht="17.25" customHeight="1" thickBot="1" x14ac:dyDescent="0.3">
      <c r="B5" s="38"/>
      <c r="C5" s="38"/>
      <c r="D5" s="38"/>
      <c r="E5" s="38"/>
      <c r="F5" s="38"/>
      <c r="G5" s="38"/>
      <c r="H5" s="38"/>
      <c r="I5" s="38"/>
      <c r="J5" s="38"/>
      <c r="K5" s="38"/>
      <c r="N5" s="38"/>
      <c r="O5" s="38"/>
      <c r="P5" s="38"/>
      <c r="Q5" s="38"/>
      <c r="T5" s="38"/>
      <c r="W5" s="38"/>
      <c r="Z5" s="38"/>
      <c r="AA5" s="38"/>
      <c r="AB5" s="38"/>
      <c r="AD5" s="38"/>
      <c r="AE5" s="38"/>
      <c r="AF5" s="38"/>
    </row>
    <row r="6" spans="1:32" s="31" customFormat="1" ht="55.5" customHeight="1" thickBot="1" x14ac:dyDescent="0.3">
      <c r="A6" s="39" t="s">
        <v>41</v>
      </c>
      <c r="B6" s="40" t="s">
        <v>42</v>
      </c>
      <c r="C6" s="41" t="s">
        <v>43</v>
      </c>
      <c r="D6" s="42"/>
      <c r="E6" s="43" t="s">
        <v>44</v>
      </c>
      <c r="F6" s="44"/>
      <c r="G6" s="45"/>
      <c r="H6" s="43" t="s">
        <v>45</v>
      </c>
      <c r="I6" s="44"/>
      <c r="J6" s="45"/>
      <c r="K6" s="46" t="s">
        <v>46</v>
      </c>
      <c r="L6" s="47"/>
      <c r="M6" s="45"/>
      <c r="N6" s="46" t="s">
        <v>47</v>
      </c>
      <c r="O6" s="47"/>
      <c r="P6" s="48"/>
      <c r="Q6" s="46" t="s">
        <v>48</v>
      </c>
      <c r="R6" s="47"/>
      <c r="S6" s="45"/>
      <c r="T6" s="46" t="s">
        <v>49</v>
      </c>
      <c r="U6" s="47"/>
      <c r="V6" s="45"/>
      <c r="W6" s="46" t="s">
        <v>50</v>
      </c>
      <c r="X6" s="47"/>
      <c r="Y6" s="45"/>
    </row>
    <row r="7" spans="1:32" s="31" customFormat="1" ht="57.75" customHeight="1" thickBot="1" x14ac:dyDescent="0.3">
      <c r="A7" s="49"/>
      <c r="B7" s="50"/>
      <c r="C7" s="51"/>
      <c r="D7" s="52"/>
      <c r="E7" s="53" t="s">
        <v>51</v>
      </c>
      <c r="F7" s="54" t="s">
        <v>52</v>
      </c>
      <c r="G7" s="55" t="s">
        <v>53</v>
      </c>
      <c r="H7" s="53" t="s">
        <v>51</v>
      </c>
      <c r="I7" s="54" t="s">
        <v>52</v>
      </c>
      <c r="J7" s="55" t="s">
        <v>53</v>
      </c>
      <c r="K7" s="53" t="s">
        <v>51</v>
      </c>
      <c r="L7" s="54" t="s">
        <v>52</v>
      </c>
      <c r="M7" s="55" t="s">
        <v>53</v>
      </c>
      <c r="N7" s="53" t="s">
        <v>51</v>
      </c>
      <c r="O7" s="54" t="s">
        <v>52</v>
      </c>
      <c r="P7" s="55" t="s">
        <v>53</v>
      </c>
      <c r="Q7" s="53" t="s">
        <v>51</v>
      </c>
      <c r="R7" s="54" t="s">
        <v>52</v>
      </c>
      <c r="S7" s="55" t="s">
        <v>53</v>
      </c>
      <c r="T7" s="53" t="s">
        <v>51</v>
      </c>
      <c r="U7" s="54" t="s">
        <v>52</v>
      </c>
      <c r="V7" s="55" t="s">
        <v>53</v>
      </c>
      <c r="W7" s="53" t="s">
        <v>51</v>
      </c>
      <c r="X7" s="54" t="s">
        <v>52</v>
      </c>
      <c r="Y7" s="55" t="s">
        <v>53</v>
      </c>
    </row>
    <row r="8" spans="1:32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  <c r="T8" s="63">
        <v>19</v>
      </c>
      <c r="U8" s="65">
        <v>20</v>
      </c>
      <c r="V8" s="65">
        <v>21</v>
      </c>
      <c r="W8" s="63">
        <v>22</v>
      </c>
      <c r="X8" s="65">
        <v>23</v>
      </c>
      <c r="Y8" s="65">
        <v>24</v>
      </c>
    </row>
    <row r="9" spans="1:32" ht="18.75" customHeight="1" x14ac:dyDescent="0.2">
      <c r="A9" s="67" t="s">
        <v>69</v>
      </c>
      <c r="B9" s="96">
        <v>2111</v>
      </c>
      <c r="C9" s="97" t="s">
        <v>54</v>
      </c>
      <c r="D9" s="98"/>
      <c r="E9" s="68">
        <f>H9+K9+N9+Q9+T9+W9</f>
        <v>6117000</v>
      </c>
      <c r="F9" s="69">
        <f>I9+L9+O9+R9+U9+X9</f>
        <v>2750289.71</v>
      </c>
      <c r="G9" s="70">
        <f>J9+M9+P9+S9+V9+Y9</f>
        <v>3366710.29</v>
      </c>
      <c r="H9" s="71">
        <v>5997000</v>
      </c>
      <c r="I9" s="72">
        <v>2731396.82</v>
      </c>
      <c r="J9" s="73">
        <f>H9-I9</f>
        <v>3265603.18</v>
      </c>
      <c r="K9" s="71">
        <v>120000</v>
      </c>
      <c r="L9" s="72">
        <v>18892.89</v>
      </c>
      <c r="M9" s="73">
        <f>K9-L9</f>
        <v>101107.11</v>
      </c>
      <c r="N9" s="71">
        <v>0</v>
      </c>
      <c r="O9" s="72">
        <v>0</v>
      </c>
      <c r="P9" s="73">
        <f>N9-O9</f>
        <v>0</v>
      </c>
      <c r="Q9" s="71">
        <v>0</v>
      </c>
      <c r="R9" s="72">
        <v>0</v>
      </c>
      <c r="S9" s="73">
        <f>Q9-R9</f>
        <v>0</v>
      </c>
      <c r="T9" s="71">
        <v>0</v>
      </c>
      <c r="U9" s="72">
        <v>0</v>
      </c>
      <c r="V9" s="73">
        <f>T9-U9</f>
        <v>0</v>
      </c>
      <c r="W9" s="71">
        <v>0</v>
      </c>
      <c r="X9" s="72">
        <v>0</v>
      </c>
      <c r="Y9" s="73">
        <f>W9-X9</f>
        <v>0</v>
      </c>
      <c r="Z9" s="76"/>
      <c r="AA9" s="76"/>
      <c r="AC9" s="76"/>
      <c r="AD9" s="76"/>
      <c r="AE9" s="76"/>
    </row>
    <row r="10" spans="1:32" ht="18.75" customHeight="1" x14ac:dyDescent="0.2">
      <c r="A10" s="67"/>
      <c r="B10" s="77">
        <v>2120</v>
      </c>
      <c r="C10" s="78" t="s">
        <v>55</v>
      </c>
      <c r="D10" s="79"/>
      <c r="E10" s="68">
        <f t="shared" ref="E10:G25" si="0">H10+K10+N10+Q10+T10+W10</f>
        <v>1359200</v>
      </c>
      <c r="F10" s="69">
        <f t="shared" si="0"/>
        <v>576940.0199999999</v>
      </c>
      <c r="G10" s="70">
        <f t="shared" si="0"/>
        <v>782259.9800000001</v>
      </c>
      <c r="H10" s="74">
        <v>1332800</v>
      </c>
      <c r="I10" s="75">
        <v>572783.57999999996</v>
      </c>
      <c r="J10" s="80">
        <f>H10-I10</f>
        <v>760016.42</v>
      </c>
      <c r="K10" s="74">
        <v>26400</v>
      </c>
      <c r="L10" s="75">
        <v>4156.4399999999996</v>
      </c>
      <c r="M10" s="80">
        <f>K10-L10</f>
        <v>22243.56</v>
      </c>
      <c r="N10" s="74">
        <v>0</v>
      </c>
      <c r="O10" s="75">
        <v>0</v>
      </c>
      <c r="P10" s="80">
        <f>N10-O10</f>
        <v>0</v>
      </c>
      <c r="Q10" s="74">
        <v>0</v>
      </c>
      <c r="R10" s="75">
        <v>0</v>
      </c>
      <c r="S10" s="80">
        <f>Q10-R10</f>
        <v>0</v>
      </c>
      <c r="T10" s="74">
        <v>0</v>
      </c>
      <c r="U10" s="75">
        <v>0</v>
      </c>
      <c r="V10" s="80">
        <f>T10-U10</f>
        <v>0</v>
      </c>
      <c r="W10" s="74">
        <v>0</v>
      </c>
      <c r="X10" s="75">
        <v>0</v>
      </c>
      <c r="Y10" s="80">
        <f>W10-X10</f>
        <v>0</v>
      </c>
      <c r="Z10" s="76"/>
      <c r="AA10" s="76"/>
      <c r="AC10" s="76"/>
      <c r="AD10" s="76"/>
      <c r="AE10" s="76"/>
    </row>
    <row r="11" spans="1:32" ht="18.75" customHeight="1" x14ac:dyDescent="0.2">
      <c r="A11" s="67"/>
      <c r="B11" s="77">
        <v>2210</v>
      </c>
      <c r="C11" s="78" t="s">
        <v>2</v>
      </c>
      <c r="D11" s="79"/>
      <c r="E11" s="68">
        <f t="shared" si="0"/>
        <v>129400</v>
      </c>
      <c r="F11" s="69">
        <f t="shared" si="0"/>
        <v>36443.24</v>
      </c>
      <c r="G11" s="70">
        <f t="shared" si="0"/>
        <v>92956.760000000009</v>
      </c>
      <c r="H11" s="74">
        <v>57000</v>
      </c>
      <c r="I11" s="75">
        <v>22048.739999999998</v>
      </c>
      <c r="J11" s="80">
        <f t="shared" ref="J11:J24" si="1">H11-I11</f>
        <v>34951.26</v>
      </c>
      <c r="K11" s="74">
        <f>69800+1000</f>
        <v>70800</v>
      </c>
      <c r="L11" s="75">
        <v>12882.5</v>
      </c>
      <c r="M11" s="80">
        <f t="shared" ref="M11:M13" si="2">K11-L11</f>
        <v>57917.5</v>
      </c>
      <c r="N11" s="74">
        <v>1600</v>
      </c>
      <c r="O11" s="75">
        <v>1512</v>
      </c>
      <c r="P11" s="80">
        <f t="shared" ref="P11:P24" si="3">N11-O11</f>
        <v>88</v>
      </c>
      <c r="Q11" s="74">
        <v>0</v>
      </c>
      <c r="R11" s="75">
        <v>0</v>
      </c>
      <c r="S11" s="80">
        <f t="shared" ref="S11:S24" si="4">Q11-R11</f>
        <v>0</v>
      </c>
      <c r="T11" s="74">
        <v>0</v>
      </c>
      <c r="U11" s="75">
        <v>0</v>
      </c>
      <c r="V11" s="80">
        <f t="shared" ref="V11:V24" si="5">T11-U11</f>
        <v>0</v>
      </c>
      <c r="W11" s="74">
        <v>0</v>
      </c>
      <c r="X11" s="75">
        <v>0</v>
      </c>
      <c r="Y11" s="80">
        <f t="shared" ref="Y11:Y24" si="6">W11-X11</f>
        <v>0</v>
      </c>
      <c r="Z11" s="76"/>
      <c r="AA11" s="76"/>
      <c r="AC11" s="76"/>
      <c r="AD11" s="76"/>
      <c r="AE11" s="76"/>
    </row>
    <row r="12" spans="1:32" ht="18.75" customHeight="1" x14ac:dyDescent="0.2">
      <c r="A12" s="67"/>
      <c r="B12" s="77">
        <v>2230</v>
      </c>
      <c r="C12" s="78" t="s">
        <v>56</v>
      </c>
      <c r="D12" s="79"/>
      <c r="E12" s="68">
        <f t="shared" si="0"/>
        <v>0</v>
      </c>
      <c r="F12" s="69">
        <f t="shared" si="0"/>
        <v>0</v>
      </c>
      <c r="G12" s="70">
        <f t="shared" si="0"/>
        <v>0</v>
      </c>
      <c r="H12" s="74">
        <v>0</v>
      </c>
      <c r="I12" s="75">
        <v>0</v>
      </c>
      <c r="J12" s="80">
        <f t="shared" si="1"/>
        <v>0</v>
      </c>
      <c r="K12" s="74">
        <v>0</v>
      </c>
      <c r="L12" s="75">
        <v>0</v>
      </c>
      <c r="M12" s="80">
        <f t="shared" si="2"/>
        <v>0</v>
      </c>
      <c r="N12" s="74">
        <v>0</v>
      </c>
      <c r="O12" s="75">
        <v>0</v>
      </c>
      <c r="P12" s="80">
        <f t="shared" si="3"/>
        <v>0</v>
      </c>
      <c r="Q12" s="74">
        <v>0</v>
      </c>
      <c r="R12" s="75">
        <v>0</v>
      </c>
      <c r="S12" s="80">
        <f t="shared" si="4"/>
        <v>0</v>
      </c>
      <c r="T12" s="74">
        <v>0</v>
      </c>
      <c r="U12" s="75">
        <v>0</v>
      </c>
      <c r="V12" s="80">
        <f t="shared" si="5"/>
        <v>0</v>
      </c>
      <c r="W12" s="74">
        <v>0</v>
      </c>
      <c r="X12" s="75">
        <v>0</v>
      </c>
      <c r="Y12" s="80">
        <f t="shared" si="6"/>
        <v>0</v>
      </c>
      <c r="Z12" s="76"/>
      <c r="AA12" s="76"/>
      <c r="AC12" s="76"/>
      <c r="AD12" s="76"/>
      <c r="AE12" s="76"/>
    </row>
    <row r="13" spans="1:32" ht="18.75" customHeight="1" x14ac:dyDescent="0.2">
      <c r="A13" s="67"/>
      <c r="B13" s="77">
        <v>2240</v>
      </c>
      <c r="C13" s="78" t="s">
        <v>16</v>
      </c>
      <c r="D13" s="79"/>
      <c r="E13" s="68">
        <f t="shared" si="0"/>
        <v>177100</v>
      </c>
      <c r="F13" s="69">
        <f t="shared" si="0"/>
        <v>10493.34</v>
      </c>
      <c r="G13" s="70">
        <f t="shared" si="0"/>
        <v>166606.66</v>
      </c>
      <c r="H13" s="74">
        <f>169100+140000-140000</f>
        <v>169100</v>
      </c>
      <c r="I13" s="75">
        <v>10493.34</v>
      </c>
      <c r="J13" s="80">
        <f t="shared" si="1"/>
        <v>158606.66</v>
      </c>
      <c r="K13" s="74">
        <v>8000</v>
      </c>
      <c r="L13" s="75">
        <v>0</v>
      </c>
      <c r="M13" s="80">
        <f t="shared" si="2"/>
        <v>8000</v>
      </c>
      <c r="N13" s="74">
        <v>0</v>
      </c>
      <c r="O13" s="75">
        <v>0</v>
      </c>
      <c r="P13" s="80">
        <f t="shared" si="3"/>
        <v>0</v>
      </c>
      <c r="Q13" s="74">
        <v>0</v>
      </c>
      <c r="R13" s="75">
        <v>0</v>
      </c>
      <c r="S13" s="80">
        <f t="shared" si="4"/>
        <v>0</v>
      </c>
      <c r="T13" s="74">
        <v>0</v>
      </c>
      <c r="U13" s="75">
        <v>0</v>
      </c>
      <c r="V13" s="80">
        <f t="shared" si="5"/>
        <v>0</v>
      </c>
      <c r="W13" s="74">
        <v>0</v>
      </c>
      <c r="X13" s="75">
        <v>0</v>
      </c>
      <c r="Y13" s="80">
        <f t="shared" si="6"/>
        <v>0</v>
      </c>
      <c r="Z13" s="76"/>
      <c r="AA13" s="76"/>
      <c r="AC13" s="76"/>
      <c r="AD13" s="76"/>
      <c r="AE13" s="76"/>
    </row>
    <row r="14" spans="1:32" ht="18.75" customHeight="1" x14ac:dyDescent="0.2">
      <c r="A14" s="67"/>
      <c r="B14" s="77">
        <v>2250</v>
      </c>
      <c r="C14" s="78" t="s">
        <v>57</v>
      </c>
      <c r="D14" s="79"/>
      <c r="E14" s="68">
        <f t="shared" si="0"/>
        <v>22000</v>
      </c>
      <c r="F14" s="69">
        <f>I14+L14+O14+R14+U14+X14</f>
        <v>1360.61</v>
      </c>
      <c r="G14" s="70">
        <f t="shared" si="0"/>
        <v>20639.39</v>
      </c>
      <c r="H14" s="74">
        <v>22000</v>
      </c>
      <c r="I14" s="75">
        <v>1360.61</v>
      </c>
      <c r="J14" s="80">
        <f t="shared" si="1"/>
        <v>20639.39</v>
      </c>
      <c r="K14" s="74">
        <v>0</v>
      </c>
      <c r="L14" s="75">
        <v>0</v>
      </c>
      <c r="M14" s="80">
        <f>K14-L14</f>
        <v>0</v>
      </c>
      <c r="N14" s="74">
        <v>0</v>
      </c>
      <c r="O14" s="75">
        <v>0</v>
      </c>
      <c r="P14" s="80">
        <f t="shared" si="3"/>
        <v>0</v>
      </c>
      <c r="Q14" s="74">
        <v>0</v>
      </c>
      <c r="R14" s="75">
        <v>0</v>
      </c>
      <c r="S14" s="80">
        <f t="shared" si="4"/>
        <v>0</v>
      </c>
      <c r="T14" s="74">
        <v>0</v>
      </c>
      <c r="U14" s="75">
        <v>0</v>
      </c>
      <c r="V14" s="80">
        <f t="shared" si="5"/>
        <v>0</v>
      </c>
      <c r="W14" s="74">
        <v>0</v>
      </c>
      <c r="X14" s="75">
        <v>0</v>
      </c>
      <c r="Y14" s="80">
        <f t="shared" si="6"/>
        <v>0</v>
      </c>
      <c r="Z14" s="76"/>
      <c r="AA14" s="76"/>
      <c r="AC14" s="76"/>
      <c r="AD14" s="76"/>
      <c r="AE14" s="76"/>
    </row>
    <row r="15" spans="1:32" ht="18.75" customHeight="1" x14ac:dyDescent="0.2">
      <c r="A15" s="67"/>
      <c r="B15" s="77">
        <v>2271</v>
      </c>
      <c r="C15" s="78" t="s">
        <v>58</v>
      </c>
      <c r="D15" s="79"/>
      <c r="E15" s="68">
        <f t="shared" si="0"/>
        <v>1499960</v>
      </c>
      <c r="F15" s="69">
        <f>I15+L15+O15+R15+U15+X15</f>
        <v>873588.22</v>
      </c>
      <c r="G15" s="70">
        <f t="shared" si="0"/>
        <v>626371.78</v>
      </c>
      <c r="H15" s="74">
        <f>1218960+199900+77500</f>
        <v>1496360</v>
      </c>
      <c r="I15" s="75">
        <v>872879.36</v>
      </c>
      <c r="J15" s="80">
        <f t="shared" si="1"/>
        <v>623480.64</v>
      </c>
      <c r="K15" s="74">
        <v>3600</v>
      </c>
      <c r="L15" s="75">
        <v>708.86</v>
      </c>
      <c r="M15" s="80">
        <f>K15-L15</f>
        <v>2891.14</v>
      </c>
      <c r="N15" s="74">
        <v>0</v>
      </c>
      <c r="O15" s="75">
        <v>0</v>
      </c>
      <c r="P15" s="80">
        <f t="shared" si="3"/>
        <v>0</v>
      </c>
      <c r="Q15" s="74">
        <v>0</v>
      </c>
      <c r="R15" s="75">
        <v>0</v>
      </c>
      <c r="S15" s="80">
        <f t="shared" si="4"/>
        <v>0</v>
      </c>
      <c r="T15" s="74">
        <v>0</v>
      </c>
      <c r="U15" s="75">
        <v>0</v>
      </c>
      <c r="V15" s="80">
        <f t="shared" si="5"/>
        <v>0</v>
      </c>
      <c r="W15" s="74">
        <v>0</v>
      </c>
      <c r="X15" s="75">
        <v>0</v>
      </c>
      <c r="Y15" s="80">
        <f t="shared" si="6"/>
        <v>0</v>
      </c>
      <c r="Z15" s="76"/>
      <c r="AA15" s="76"/>
      <c r="AC15" s="76"/>
      <c r="AD15" s="76"/>
      <c r="AE15" s="76"/>
    </row>
    <row r="16" spans="1:32" ht="18.75" customHeight="1" x14ac:dyDescent="0.2">
      <c r="A16" s="67"/>
      <c r="B16" s="77">
        <v>2272</v>
      </c>
      <c r="C16" s="78" t="s">
        <v>59</v>
      </c>
      <c r="D16" s="79"/>
      <c r="E16" s="68">
        <f t="shared" si="0"/>
        <v>19600</v>
      </c>
      <c r="F16" s="69">
        <f>I16+L16+O16+R16+U16+X16</f>
        <v>5392.97</v>
      </c>
      <c r="G16" s="70">
        <f t="shared" si="0"/>
        <v>14207.029999999999</v>
      </c>
      <c r="H16" s="74">
        <v>17600</v>
      </c>
      <c r="I16" s="75">
        <v>5353.02</v>
      </c>
      <c r="J16" s="80">
        <f t="shared" si="1"/>
        <v>12246.98</v>
      </c>
      <c r="K16" s="74">
        <v>2000</v>
      </c>
      <c r="L16" s="75">
        <v>39.950000000000003</v>
      </c>
      <c r="M16" s="80">
        <f>K16-L16</f>
        <v>1960.05</v>
      </c>
      <c r="N16" s="74">
        <v>0</v>
      </c>
      <c r="O16" s="75">
        <v>0</v>
      </c>
      <c r="P16" s="80">
        <f t="shared" si="3"/>
        <v>0</v>
      </c>
      <c r="Q16" s="74">
        <v>0</v>
      </c>
      <c r="R16" s="75">
        <v>0</v>
      </c>
      <c r="S16" s="80">
        <f t="shared" si="4"/>
        <v>0</v>
      </c>
      <c r="T16" s="74">
        <v>0</v>
      </c>
      <c r="U16" s="75">
        <v>0</v>
      </c>
      <c r="V16" s="80">
        <f t="shared" si="5"/>
        <v>0</v>
      </c>
      <c r="W16" s="74">
        <v>0</v>
      </c>
      <c r="X16" s="75">
        <v>0</v>
      </c>
      <c r="Y16" s="80">
        <f t="shared" si="6"/>
        <v>0</v>
      </c>
      <c r="Z16" s="76"/>
      <c r="AA16" s="76"/>
      <c r="AC16" s="76"/>
      <c r="AD16" s="76"/>
      <c r="AE16" s="76"/>
    </row>
    <row r="17" spans="1:31" ht="18.75" customHeight="1" x14ac:dyDescent="0.2">
      <c r="A17" s="67"/>
      <c r="B17" s="77">
        <v>2273</v>
      </c>
      <c r="C17" s="78" t="s">
        <v>60</v>
      </c>
      <c r="D17" s="79"/>
      <c r="E17" s="68">
        <f t="shared" si="0"/>
        <v>239800</v>
      </c>
      <c r="F17" s="69">
        <f t="shared" si="0"/>
        <v>151488.59</v>
      </c>
      <c r="G17" s="70">
        <f t="shared" si="0"/>
        <v>88311.41</v>
      </c>
      <c r="H17" s="74">
        <v>231000</v>
      </c>
      <c r="I17" s="75">
        <v>149846.62</v>
      </c>
      <c r="J17" s="80">
        <f t="shared" si="1"/>
        <v>81153.38</v>
      </c>
      <c r="K17" s="74">
        <v>8800</v>
      </c>
      <c r="L17" s="75">
        <v>1641.97</v>
      </c>
      <c r="M17" s="80">
        <f t="shared" ref="M17:M24" si="7">K17-L17</f>
        <v>7158.03</v>
      </c>
      <c r="N17" s="74">
        <v>0</v>
      </c>
      <c r="O17" s="75">
        <v>0</v>
      </c>
      <c r="P17" s="80">
        <f t="shared" si="3"/>
        <v>0</v>
      </c>
      <c r="Q17" s="74">
        <v>0</v>
      </c>
      <c r="R17" s="75">
        <v>0</v>
      </c>
      <c r="S17" s="80">
        <f t="shared" si="4"/>
        <v>0</v>
      </c>
      <c r="T17" s="74">
        <v>0</v>
      </c>
      <c r="U17" s="75">
        <v>0</v>
      </c>
      <c r="V17" s="80">
        <f t="shared" si="5"/>
        <v>0</v>
      </c>
      <c r="W17" s="74">
        <v>0</v>
      </c>
      <c r="X17" s="75">
        <v>0</v>
      </c>
      <c r="Y17" s="80">
        <f t="shared" si="6"/>
        <v>0</v>
      </c>
      <c r="Z17" s="76"/>
      <c r="AA17" s="76"/>
      <c r="AC17" s="76"/>
      <c r="AD17" s="76"/>
      <c r="AE17" s="76"/>
    </row>
    <row r="18" spans="1:31" ht="18.75" customHeight="1" x14ac:dyDescent="0.2">
      <c r="A18" s="67"/>
      <c r="B18" s="77">
        <v>2274</v>
      </c>
      <c r="C18" s="78" t="s">
        <v>61</v>
      </c>
      <c r="D18" s="79"/>
      <c r="E18" s="68">
        <f t="shared" si="0"/>
        <v>0</v>
      </c>
      <c r="F18" s="69">
        <f t="shared" si="0"/>
        <v>0</v>
      </c>
      <c r="G18" s="70">
        <f t="shared" si="0"/>
        <v>0</v>
      </c>
      <c r="H18" s="74">
        <v>0</v>
      </c>
      <c r="I18" s="75">
        <v>0</v>
      </c>
      <c r="J18" s="80">
        <f t="shared" si="1"/>
        <v>0</v>
      </c>
      <c r="K18" s="74">
        <v>0</v>
      </c>
      <c r="L18" s="75">
        <v>0</v>
      </c>
      <c r="M18" s="80">
        <f t="shared" si="7"/>
        <v>0</v>
      </c>
      <c r="N18" s="74">
        <v>0</v>
      </c>
      <c r="O18" s="75">
        <v>0</v>
      </c>
      <c r="P18" s="80">
        <f t="shared" si="3"/>
        <v>0</v>
      </c>
      <c r="Q18" s="74">
        <v>0</v>
      </c>
      <c r="R18" s="75">
        <v>0</v>
      </c>
      <c r="S18" s="80">
        <f t="shared" si="4"/>
        <v>0</v>
      </c>
      <c r="T18" s="74">
        <v>0</v>
      </c>
      <c r="U18" s="75">
        <v>0</v>
      </c>
      <c r="V18" s="80">
        <f t="shared" si="5"/>
        <v>0</v>
      </c>
      <c r="W18" s="74">
        <v>0</v>
      </c>
      <c r="X18" s="75">
        <v>0</v>
      </c>
      <c r="Y18" s="80">
        <f t="shared" si="6"/>
        <v>0</v>
      </c>
      <c r="Z18" s="76"/>
      <c r="AA18" s="76"/>
      <c r="AC18" s="76"/>
      <c r="AD18" s="76"/>
      <c r="AE18" s="76"/>
    </row>
    <row r="19" spans="1:31" ht="18.75" customHeight="1" x14ac:dyDescent="0.2">
      <c r="A19" s="67"/>
      <c r="B19" s="77">
        <v>2275</v>
      </c>
      <c r="C19" s="81" t="s">
        <v>62</v>
      </c>
      <c r="D19" s="82"/>
      <c r="E19" s="68">
        <f t="shared" si="0"/>
        <v>7100</v>
      </c>
      <c r="F19" s="69">
        <f t="shared" si="0"/>
        <v>2944.98</v>
      </c>
      <c r="G19" s="70">
        <f t="shared" si="0"/>
        <v>4155.0200000000004</v>
      </c>
      <c r="H19" s="74">
        <v>7100</v>
      </c>
      <c r="I19" s="75">
        <v>2944.98</v>
      </c>
      <c r="J19" s="80">
        <f t="shared" si="1"/>
        <v>4155.0200000000004</v>
      </c>
      <c r="K19" s="74">
        <v>0</v>
      </c>
      <c r="L19" s="75">
        <v>0</v>
      </c>
      <c r="M19" s="80">
        <f t="shared" si="7"/>
        <v>0</v>
      </c>
      <c r="N19" s="74">
        <v>0</v>
      </c>
      <c r="O19" s="75">
        <v>0</v>
      </c>
      <c r="P19" s="80">
        <f t="shared" si="3"/>
        <v>0</v>
      </c>
      <c r="Q19" s="74">
        <v>0</v>
      </c>
      <c r="R19" s="75">
        <v>0</v>
      </c>
      <c r="S19" s="80">
        <f t="shared" si="4"/>
        <v>0</v>
      </c>
      <c r="T19" s="74">
        <v>0</v>
      </c>
      <c r="U19" s="75">
        <v>0</v>
      </c>
      <c r="V19" s="80">
        <f t="shared" si="5"/>
        <v>0</v>
      </c>
      <c r="W19" s="74">
        <v>0</v>
      </c>
      <c r="X19" s="75">
        <v>0</v>
      </c>
      <c r="Y19" s="80">
        <f t="shared" si="6"/>
        <v>0</v>
      </c>
      <c r="Z19" s="76"/>
      <c r="AA19" s="76"/>
      <c r="AC19" s="76"/>
      <c r="AD19" s="76"/>
      <c r="AE19" s="76"/>
    </row>
    <row r="20" spans="1:31" ht="18.75" customHeight="1" x14ac:dyDescent="0.2">
      <c r="A20" s="67"/>
      <c r="B20" s="77">
        <v>2282</v>
      </c>
      <c r="C20" s="83" t="s">
        <v>63</v>
      </c>
      <c r="D20" s="83"/>
      <c r="E20" s="68">
        <f t="shared" si="0"/>
        <v>3800</v>
      </c>
      <c r="F20" s="69">
        <f t="shared" si="0"/>
        <v>1994.4</v>
      </c>
      <c r="G20" s="70">
        <f t="shared" si="0"/>
        <v>1805.6</v>
      </c>
      <c r="H20" s="74">
        <v>3800</v>
      </c>
      <c r="I20" s="75">
        <v>1994.4</v>
      </c>
      <c r="J20" s="80">
        <f t="shared" si="1"/>
        <v>1805.6</v>
      </c>
      <c r="K20" s="74">
        <v>0</v>
      </c>
      <c r="L20" s="75">
        <v>0</v>
      </c>
      <c r="M20" s="80">
        <f t="shared" si="7"/>
        <v>0</v>
      </c>
      <c r="N20" s="74">
        <v>0</v>
      </c>
      <c r="O20" s="75">
        <v>0</v>
      </c>
      <c r="P20" s="80">
        <f t="shared" si="3"/>
        <v>0</v>
      </c>
      <c r="Q20" s="74">
        <v>0</v>
      </c>
      <c r="R20" s="75">
        <v>0</v>
      </c>
      <c r="S20" s="80">
        <f t="shared" si="4"/>
        <v>0</v>
      </c>
      <c r="T20" s="74">
        <v>0</v>
      </c>
      <c r="U20" s="75">
        <v>0</v>
      </c>
      <c r="V20" s="80">
        <f t="shared" si="5"/>
        <v>0</v>
      </c>
      <c r="W20" s="74">
        <v>0</v>
      </c>
      <c r="X20" s="75">
        <v>0</v>
      </c>
      <c r="Y20" s="80">
        <f t="shared" si="6"/>
        <v>0</v>
      </c>
      <c r="Z20" s="76"/>
      <c r="AA20" s="76"/>
      <c r="AC20" s="76"/>
      <c r="AD20" s="76"/>
      <c r="AE20" s="76"/>
    </row>
    <row r="21" spans="1:31" ht="18.75" customHeight="1" x14ac:dyDescent="0.2">
      <c r="A21" s="67"/>
      <c r="B21" s="77">
        <v>2730</v>
      </c>
      <c r="C21" s="78" t="s">
        <v>64</v>
      </c>
      <c r="D21" s="79"/>
      <c r="E21" s="68">
        <f t="shared" si="0"/>
        <v>0</v>
      </c>
      <c r="F21" s="69">
        <f t="shared" si="0"/>
        <v>0</v>
      </c>
      <c r="G21" s="70">
        <f t="shared" si="0"/>
        <v>0</v>
      </c>
      <c r="H21" s="74">
        <v>0</v>
      </c>
      <c r="I21" s="75">
        <v>0</v>
      </c>
      <c r="J21" s="80">
        <f t="shared" si="1"/>
        <v>0</v>
      </c>
      <c r="K21" s="74">
        <v>0</v>
      </c>
      <c r="L21" s="75">
        <v>0</v>
      </c>
      <c r="M21" s="80">
        <f t="shared" si="7"/>
        <v>0</v>
      </c>
      <c r="N21" s="74">
        <v>0</v>
      </c>
      <c r="O21" s="75">
        <v>0</v>
      </c>
      <c r="P21" s="80">
        <f t="shared" si="3"/>
        <v>0</v>
      </c>
      <c r="Q21" s="74">
        <v>0</v>
      </c>
      <c r="R21" s="75">
        <v>0</v>
      </c>
      <c r="S21" s="80">
        <f t="shared" si="4"/>
        <v>0</v>
      </c>
      <c r="T21" s="74">
        <v>0</v>
      </c>
      <c r="U21" s="75">
        <v>0</v>
      </c>
      <c r="V21" s="80">
        <f t="shared" si="5"/>
        <v>0</v>
      </c>
      <c r="W21" s="74">
        <v>0</v>
      </c>
      <c r="X21" s="75">
        <v>0</v>
      </c>
      <c r="Y21" s="80">
        <f t="shared" si="6"/>
        <v>0</v>
      </c>
      <c r="Z21" s="76"/>
      <c r="AA21" s="76"/>
      <c r="AC21" s="76"/>
      <c r="AD21" s="76"/>
      <c r="AE21" s="76"/>
    </row>
    <row r="22" spans="1:31" ht="18.75" customHeight="1" x14ac:dyDescent="0.2">
      <c r="A22" s="67"/>
      <c r="B22" s="77">
        <v>2800</v>
      </c>
      <c r="C22" s="78" t="s">
        <v>65</v>
      </c>
      <c r="D22" s="79"/>
      <c r="E22" s="68">
        <f t="shared" si="0"/>
        <v>4500</v>
      </c>
      <c r="F22" s="69">
        <f t="shared" si="0"/>
        <v>437.16</v>
      </c>
      <c r="G22" s="70">
        <f t="shared" si="0"/>
        <v>4062.84</v>
      </c>
      <c r="H22" s="74">
        <v>800</v>
      </c>
      <c r="I22" s="75">
        <v>0</v>
      </c>
      <c r="J22" s="80">
        <f t="shared" si="1"/>
        <v>800</v>
      </c>
      <c r="K22" s="74">
        <v>3700</v>
      </c>
      <c r="L22" s="75">
        <v>437.16</v>
      </c>
      <c r="M22" s="80">
        <f t="shared" si="7"/>
        <v>3262.84</v>
      </c>
      <c r="N22" s="74">
        <v>0</v>
      </c>
      <c r="O22" s="75">
        <v>0</v>
      </c>
      <c r="P22" s="80">
        <f t="shared" si="3"/>
        <v>0</v>
      </c>
      <c r="Q22" s="74">
        <v>0</v>
      </c>
      <c r="R22" s="75">
        <v>0</v>
      </c>
      <c r="S22" s="80">
        <f t="shared" si="4"/>
        <v>0</v>
      </c>
      <c r="T22" s="74">
        <v>0</v>
      </c>
      <c r="U22" s="75">
        <v>0</v>
      </c>
      <c r="V22" s="80">
        <f t="shared" si="5"/>
        <v>0</v>
      </c>
      <c r="W22" s="74">
        <v>0</v>
      </c>
      <c r="X22" s="75">
        <v>0</v>
      </c>
      <c r="Y22" s="80">
        <f t="shared" si="6"/>
        <v>0</v>
      </c>
      <c r="Z22" s="76"/>
      <c r="AA22" s="76"/>
      <c r="AC22" s="76"/>
      <c r="AD22" s="76"/>
      <c r="AE22" s="76"/>
    </row>
    <row r="23" spans="1:31" ht="18.75" customHeight="1" x14ac:dyDescent="0.2">
      <c r="A23" s="67"/>
      <c r="B23" s="77">
        <v>3110</v>
      </c>
      <c r="C23" s="78" t="s">
        <v>66</v>
      </c>
      <c r="D23" s="79"/>
      <c r="E23" s="68">
        <f t="shared" si="0"/>
        <v>0</v>
      </c>
      <c r="F23" s="69">
        <f t="shared" si="0"/>
        <v>0</v>
      </c>
      <c r="G23" s="70">
        <f t="shared" si="0"/>
        <v>0</v>
      </c>
      <c r="H23" s="74">
        <v>0</v>
      </c>
      <c r="I23" s="75">
        <v>0</v>
      </c>
      <c r="J23" s="80">
        <f t="shared" si="1"/>
        <v>0</v>
      </c>
      <c r="K23" s="74">
        <v>0</v>
      </c>
      <c r="L23" s="75">
        <v>0</v>
      </c>
      <c r="M23" s="80">
        <f t="shared" si="7"/>
        <v>0</v>
      </c>
      <c r="N23" s="74">
        <v>0</v>
      </c>
      <c r="O23" s="75">
        <v>0</v>
      </c>
      <c r="P23" s="80">
        <f t="shared" si="3"/>
        <v>0</v>
      </c>
      <c r="Q23" s="74">
        <v>0</v>
      </c>
      <c r="R23" s="75">
        <v>0</v>
      </c>
      <c r="S23" s="80">
        <f t="shared" si="4"/>
        <v>0</v>
      </c>
      <c r="T23" s="74">
        <v>0</v>
      </c>
      <c r="U23" s="75">
        <v>0</v>
      </c>
      <c r="V23" s="80">
        <f t="shared" si="5"/>
        <v>0</v>
      </c>
      <c r="W23" s="74">
        <v>0</v>
      </c>
      <c r="X23" s="75">
        <v>0</v>
      </c>
      <c r="Y23" s="80">
        <f t="shared" si="6"/>
        <v>0</v>
      </c>
      <c r="Z23" s="76"/>
      <c r="AA23" s="76"/>
      <c r="AC23" s="76"/>
      <c r="AD23" s="76"/>
      <c r="AE23" s="76"/>
    </row>
    <row r="24" spans="1:31" ht="18.75" customHeight="1" x14ac:dyDescent="0.2">
      <c r="A24" s="67"/>
      <c r="B24" s="84">
        <v>3132</v>
      </c>
      <c r="C24" s="85" t="s">
        <v>67</v>
      </c>
      <c r="D24" s="86"/>
      <c r="E24" s="68">
        <f t="shared" si="0"/>
        <v>0</v>
      </c>
      <c r="F24" s="69">
        <f t="shared" si="0"/>
        <v>0</v>
      </c>
      <c r="G24" s="70">
        <f t="shared" si="0"/>
        <v>0</v>
      </c>
      <c r="H24" s="74">
        <v>0</v>
      </c>
      <c r="I24" s="75">
        <v>0</v>
      </c>
      <c r="J24" s="80">
        <f t="shared" si="1"/>
        <v>0</v>
      </c>
      <c r="K24" s="74">
        <v>0</v>
      </c>
      <c r="L24" s="75">
        <v>0</v>
      </c>
      <c r="M24" s="80">
        <f t="shared" si="7"/>
        <v>0</v>
      </c>
      <c r="N24" s="74">
        <v>0</v>
      </c>
      <c r="O24" s="75">
        <v>0</v>
      </c>
      <c r="P24" s="80">
        <f t="shared" si="3"/>
        <v>0</v>
      </c>
      <c r="Q24" s="74">
        <v>0</v>
      </c>
      <c r="R24" s="75">
        <v>0</v>
      </c>
      <c r="S24" s="80">
        <f t="shared" si="4"/>
        <v>0</v>
      </c>
      <c r="T24" s="74">
        <v>0</v>
      </c>
      <c r="U24" s="75">
        <v>0</v>
      </c>
      <c r="V24" s="80">
        <f t="shared" si="5"/>
        <v>0</v>
      </c>
      <c r="W24" s="74">
        <v>0</v>
      </c>
      <c r="X24" s="75">
        <v>0</v>
      </c>
      <c r="Y24" s="80">
        <f t="shared" si="6"/>
        <v>0</v>
      </c>
      <c r="Z24" s="76"/>
      <c r="AA24" s="76"/>
      <c r="AC24" s="76"/>
      <c r="AD24" s="76"/>
      <c r="AE24" s="76"/>
    </row>
    <row r="25" spans="1:31" ht="18.75" customHeight="1" thickBot="1" x14ac:dyDescent="0.25">
      <c r="A25" s="67"/>
      <c r="B25" s="84">
        <v>3142</v>
      </c>
      <c r="C25" s="87" t="s">
        <v>68</v>
      </c>
      <c r="D25" s="87"/>
      <c r="E25" s="68">
        <f t="shared" si="0"/>
        <v>0</v>
      </c>
      <c r="F25" s="69">
        <f t="shared" si="0"/>
        <v>0</v>
      </c>
      <c r="G25" s="70">
        <f t="shared" si="0"/>
        <v>0</v>
      </c>
      <c r="H25" s="74">
        <v>0</v>
      </c>
      <c r="I25" s="75">
        <v>0</v>
      </c>
      <c r="J25" s="88">
        <f>H25-I25</f>
        <v>0</v>
      </c>
      <c r="K25" s="74">
        <v>0</v>
      </c>
      <c r="L25" s="75">
        <v>0</v>
      </c>
      <c r="M25" s="88">
        <f>K25-L25</f>
        <v>0</v>
      </c>
      <c r="N25" s="74">
        <v>0</v>
      </c>
      <c r="O25" s="75">
        <v>0</v>
      </c>
      <c r="P25" s="88">
        <f>N25-O25</f>
        <v>0</v>
      </c>
      <c r="Q25" s="74">
        <v>0</v>
      </c>
      <c r="R25" s="75">
        <v>0</v>
      </c>
      <c r="S25" s="88">
        <f>Q25-R25</f>
        <v>0</v>
      </c>
      <c r="T25" s="74">
        <v>0</v>
      </c>
      <c r="U25" s="75">
        <v>0</v>
      </c>
      <c r="V25" s="88">
        <f>T25-U25</f>
        <v>0</v>
      </c>
      <c r="W25" s="74">
        <v>0</v>
      </c>
      <c r="X25" s="75">
        <v>0</v>
      </c>
      <c r="Y25" s="88">
        <f>W25-X25</f>
        <v>0</v>
      </c>
      <c r="Z25" s="76"/>
      <c r="AA25" s="76"/>
      <c r="AC25" s="76"/>
      <c r="AD25" s="76"/>
      <c r="AE25" s="76"/>
    </row>
    <row r="26" spans="1:31" ht="18.75" customHeight="1" thickBot="1" x14ac:dyDescent="0.25">
      <c r="A26" s="89" t="s">
        <v>70</v>
      </c>
      <c r="B26" s="90"/>
      <c r="C26" s="90"/>
      <c r="D26" s="99"/>
      <c r="E26" s="91">
        <f>SUM(E9:E25)</f>
        <v>9579460</v>
      </c>
      <c r="F26" s="92">
        <f>SUM(F9:F25)</f>
        <v>4411373.24</v>
      </c>
      <c r="G26" s="93">
        <f>SUM(G9:G25)</f>
        <v>5168086.76</v>
      </c>
      <c r="H26" s="94">
        <f t="shared" ref="H26:Y26" si="8">SUM(H9:H25)</f>
        <v>9334560</v>
      </c>
      <c r="I26" s="95">
        <f>SUM(I9:I25)</f>
        <v>4371101.4700000007</v>
      </c>
      <c r="J26" s="93">
        <f t="shared" si="8"/>
        <v>4963458.5299999984</v>
      </c>
      <c r="K26" s="94">
        <f t="shared" si="8"/>
        <v>243300</v>
      </c>
      <c r="L26" s="95">
        <f>SUM(L9:L25)</f>
        <v>38759.770000000004</v>
      </c>
      <c r="M26" s="93">
        <f t="shared" si="8"/>
        <v>204540.22999999998</v>
      </c>
      <c r="N26" s="94">
        <f t="shared" si="8"/>
        <v>1600</v>
      </c>
      <c r="O26" s="95">
        <f>SUM(O9:O25)</f>
        <v>1512</v>
      </c>
      <c r="P26" s="93">
        <f t="shared" si="8"/>
        <v>88</v>
      </c>
      <c r="Q26" s="94">
        <f t="shared" si="8"/>
        <v>0</v>
      </c>
      <c r="R26" s="95">
        <f>SUM(R9:R25)</f>
        <v>0</v>
      </c>
      <c r="S26" s="93">
        <f t="shared" si="8"/>
        <v>0</v>
      </c>
      <c r="T26" s="94">
        <f t="shared" si="8"/>
        <v>0</v>
      </c>
      <c r="U26" s="95">
        <f t="shared" si="8"/>
        <v>0</v>
      </c>
      <c r="V26" s="93">
        <f t="shared" si="8"/>
        <v>0</v>
      </c>
      <c r="W26" s="94">
        <f t="shared" si="8"/>
        <v>0</v>
      </c>
      <c r="X26" s="95">
        <f t="shared" si="8"/>
        <v>0</v>
      </c>
      <c r="Y26" s="93">
        <f t="shared" si="8"/>
        <v>0</v>
      </c>
      <c r="Z26" s="76"/>
      <c r="AA26" s="76"/>
      <c r="AC26" s="76"/>
      <c r="AD26" s="76"/>
      <c r="AE26" s="76"/>
    </row>
  </sheetData>
  <sheetProtection sheet="1" objects="1" scenarios="1"/>
  <mergeCells count="31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T6:V6"/>
    <mergeCell ref="W6:Y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0F5A-2A03-42AC-AEA5-B9E4FBF217E7}">
  <sheetPr codeName="Лист5">
    <pageSetUpPr fitToPage="1"/>
  </sheetPr>
  <dimension ref="A1:O130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0.7109375" style="2" customWidth="1"/>
    <col min="2" max="2" width="68.5703125" style="2" customWidth="1"/>
    <col min="3" max="3" width="21.42578125" style="3" customWidth="1"/>
    <col min="4" max="4" width="24.14062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'НЦ ДЮТ'!B4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'НЦ ДЮТ'!I11</f>
        <v>22048.739999999998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SUM(D6:D54)</f>
        <v>22048.739999999998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v>3685.64</v>
      </c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SUM(C9:C13)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5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2210.4</v>
      </c>
      <c r="B15" s="11" t="s">
        <v>6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2210.5</v>
      </c>
      <c r="B16" s="11" t="s">
        <v>7</v>
      </c>
      <c r="C16" s="11"/>
      <c r="D16" s="12">
        <v>13160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SUM(C18:C31)</f>
        <v>13160</v>
      </c>
      <c r="D17" s="16"/>
      <c r="E17" s="17">
        <f>D16-C17</f>
        <v>0</v>
      </c>
    </row>
    <row r="18" spans="1:15" collapsed="1" x14ac:dyDescent="0.3">
      <c r="A18" s="10"/>
      <c r="B18" s="18" t="s">
        <v>8</v>
      </c>
      <c r="C18" s="16">
        <v>13160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0"/>
      <c r="B19" s="18"/>
      <c r="C19" s="16"/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0"/>
      <c r="B20" s="18"/>
      <c r="C20" s="16"/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8"/>
      <c r="C21" s="16"/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8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8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8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8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8"/>
      <c r="C27" s="16"/>
      <c r="D27" s="16"/>
      <c r="E27" s="21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8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8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20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8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20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>
        <v>2210.6</v>
      </c>
      <c r="B33" s="11" t="s">
        <v>9</v>
      </c>
      <c r="C33" s="11"/>
      <c r="D33" s="12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>
        <v>2210.6999999999998</v>
      </c>
      <c r="B34" s="11" t="s">
        <v>10</v>
      </c>
      <c r="C34" s="11"/>
      <c r="D34" s="12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3"/>
      <c r="B35" s="14"/>
      <c r="C35" s="15">
        <f>SUM(C36:C40)</f>
        <v>0</v>
      </c>
      <c r="D35" s="16"/>
      <c r="E35" s="17">
        <f>D34-C35</f>
        <v>0</v>
      </c>
    </row>
    <row r="36" spans="1:15" hidden="1" collapsed="1" x14ac:dyDescent="0.3">
      <c r="A36" s="13"/>
      <c r="B36" s="18"/>
      <c r="C36" s="16"/>
      <c r="D36" s="16"/>
    </row>
    <row r="37" spans="1:15" hidden="1" x14ac:dyDescent="0.3">
      <c r="A37" s="13"/>
      <c r="B37" s="18"/>
      <c r="C37" s="16"/>
      <c r="D37" s="16"/>
    </row>
    <row r="38" spans="1:15" hidden="1" x14ac:dyDescent="0.3">
      <c r="A38" s="13"/>
      <c r="B38" s="18"/>
      <c r="C38" s="16"/>
      <c r="D38" s="16"/>
    </row>
    <row r="39" spans="1:15" hidden="1" x14ac:dyDescent="0.3">
      <c r="A39" s="13"/>
      <c r="B39" s="18"/>
      <c r="C39" s="16"/>
      <c r="D39" s="16"/>
    </row>
    <row r="40" spans="1:15" hidden="1" x14ac:dyDescent="0.3">
      <c r="A40" s="13"/>
      <c r="B40" s="13"/>
      <c r="C40" s="16"/>
      <c r="D40" s="16"/>
    </row>
    <row r="41" spans="1:15" x14ac:dyDescent="0.3">
      <c r="A41" s="10">
        <v>2210.8000000000002</v>
      </c>
      <c r="B41" s="11" t="s">
        <v>11</v>
      </c>
      <c r="C41" s="11"/>
      <c r="D41" s="12">
        <v>4403.1000000000004</v>
      </c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>
        <v>2210.9</v>
      </c>
      <c r="B42" s="11" t="s">
        <v>12</v>
      </c>
      <c r="C42" s="11"/>
      <c r="D42" s="12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outlineLevel="1" x14ac:dyDescent="0.3">
      <c r="A43" s="13"/>
      <c r="B43" s="14"/>
      <c r="C43" s="15">
        <f>SUM(C44:C53)</f>
        <v>0</v>
      </c>
      <c r="D43" s="16"/>
      <c r="E43" s="17">
        <f>D42-C43</f>
        <v>0</v>
      </c>
    </row>
    <row r="44" spans="1:15" hidden="1" collapsed="1" x14ac:dyDescent="0.3">
      <c r="A44" s="10"/>
      <c r="B44" s="18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8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8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8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8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8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8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8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8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20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0">
        <v>2211.9</v>
      </c>
      <c r="B54" s="11" t="s">
        <v>13</v>
      </c>
      <c r="C54" s="11"/>
      <c r="D54" s="12">
        <v>800</v>
      </c>
      <c r="E54" s="21"/>
      <c r="F54" s="7"/>
      <c r="G54" s="7"/>
      <c r="I54" s="7"/>
      <c r="J54" s="7"/>
      <c r="K54" s="7"/>
      <c r="M54" s="7"/>
      <c r="N54" s="7"/>
      <c r="O54" s="7"/>
    </row>
    <row r="55" spans="1:15" hidden="1" outlineLevel="1" x14ac:dyDescent="0.3">
      <c r="A55" s="13"/>
      <c r="B55" s="14"/>
      <c r="C55" s="15">
        <f>SUM(C56:C74)</f>
        <v>800</v>
      </c>
      <c r="D55" s="16"/>
      <c r="E55" s="17">
        <f>D54-C55</f>
        <v>0</v>
      </c>
    </row>
    <row r="56" spans="1:15" collapsed="1" x14ac:dyDescent="0.3">
      <c r="A56" s="10"/>
      <c r="B56" s="19" t="s">
        <v>14</v>
      </c>
      <c r="C56" s="16">
        <v>800</v>
      </c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8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8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8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8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8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8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8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0"/>
      <c r="B64" s="18"/>
      <c r="C64" s="16"/>
      <c r="D64" s="16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0"/>
      <c r="B65" s="18"/>
      <c r="C65" s="16"/>
      <c r="D65" s="16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0"/>
      <c r="B66" s="18"/>
      <c r="C66" s="16"/>
      <c r="D66" s="16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0"/>
      <c r="B67" s="18"/>
      <c r="C67" s="16"/>
      <c r="D67" s="16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0"/>
      <c r="B68" s="18"/>
      <c r="C68" s="16"/>
      <c r="D68" s="16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0"/>
      <c r="B69" s="18"/>
      <c r="C69" s="16"/>
      <c r="D69" s="16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x14ac:dyDescent="0.3">
      <c r="A70" s="10"/>
      <c r="B70" s="18"/>
      <c r="C70" s="16"/>
      <c r="D70" s="16"/>
      <c r="E70" s="7"/>
      <c r="F70" s="7"/>
      <c r="G70" s="7"/>
      <c r="I70" s="7"/>
      <c r="J70" s="7"/>
      <c r="K70" s="7"/>
      <c r="M70" s="7"/>
      <c r="N70" s="7"/>
      <c r="O70" s="7"/>
    </row>
    <row r="71" spans="1:15" hidden="1" x14ac:dyDescent="0.3">
      <c r="A71" s="10"/>
      <c r="B71" s="18"/>
      <c r="C71" s="16"/>
      <c r="D71" s="16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10"/>
      <c r="B72" s="18"/>
      <c r="C72" s="16"/>
      <c r="D72" s="16"/>
      <c r="E72" s="7"/>
      <c r="F72" s="7"/>
      <c r="G72" s="7"/>
      <c r="I72" s="7"/>
      <c r="J72" s="7"/>
      <c r="K72" s="7"/>
      <c r="M72" s="7"/>
      <c r="N72" s="7"/>
      <c r="O72" s="7"/>
    </row>
    <row r="73" spans="1:15" hidden="1" x14ac:dyDescent="0.3">
      <c r="A73" s="10"/>
      <c r="B73" s="18"/>
      <c r="C73" s="16"/>
      <c r="D73" s="16"/>
      <c r="E73" s="7"/>
      <c r="F73" s="7"/>
      <c r="G73" s="7"/>
      <c r="I73" s="7"/>
      <c r="J73" s="7"/>
      <c r="K73" s="7"/>
      <c r="M73" s="7"/>
      <c r="N73" s="7"/>
      <c r="O73" s="7"/>
    </row>
    <row r="74" spans="1:15" hidden="1" outlineLevel="1" x14ac:dyDescent="0.3">
      <c r="A74" s="7"/>
      <c r="B74" s="22"/>
      <c r="D74" s="3" t="b">
        <f>D4=D5</f>
        <v>1</v>
      </c>
      <c r="E74" s="7"/>
      <c r="F74" s="7"/>
      <c r="G74" s="7"/>
      <c r="I74" s="7"/>
      <c r="J74" s="7"/>
      <c r="K74" s="7"/>
      <c r="M74" s="7"/>
      <c r="N74" s="7"/>
      <c r="O74" s="7"/>
    </row>
    <row r="75" spans="1:15" collapsed="1" x14ac:dyDescent="0.3">
      <c r="A75" s="7"/>
      <c r="B75" s="22"/>
      <c r="D75" s="23" t="s">
        <v>15</v>
      </c>
      <c r="E75" s="7"/>
      <c r="F75" s="7"/>
      <c r="G75" s="7"/>
      <c r="I75" s="7"/>
      <c r="J75" s="7"/>
      <c r="K75" s="7"/>
      <c r="M75" s="7"/>
      <c r="N75" s="7"/>
      <c r="O75" s="7"/>
    </row>
    <row r="76" spans="1:15" x14ac:dyDescent="0.3">
      <c r="A76" s="7"/>
      <c r="B76" s="7"/>
      <c r="D76" s="23" t="s">
        <v>15</v>
      </c>
      <c r="E76" s="7"/>
      <c r="F76" s="7"/>
      <c r="G76" s="7"/>
      <c r="I76" s="7"/>
      <c r="J76" s="7"/>
      <c r="K76" s="7"/>
      <c r="M76" s="7"/>
      <c r="N76" s="7"/>
      <c r="O76" s="7"/>
    </row>
    <row r="77" spans="1:15" ht="14.25" customHeight="1" x14ac:dyDescent="0.3">
      <c r="D77" s="23" t="s">
        <v>15</v>
      </c>
    </row>
    <row r="78" spans="1:15" ht="39.75" customHeight="1" x14ac:dyDescent="0.3">
      <c r="A78" s="4">
        <v>2240</v>
      </c>
      <c r="B78" s="5" t="s">
        <v>16</v>
      </c>
      <c r="C78" s="5"/>
      <c r="D78" s="6">
        <f>'НЦ ДЮТ'!I13</f>
        <v>10493.34</v>
      </c>
      <c r="E78" s="21">
        <f>D78-D79</f>
        <v>0</v>
      </c>
      <c r="F78" s="7"/>
      <c r="G78" s="7"/>
      <c r="I78" s="7"/>
      <c r="J78" s="7"/>
      <c r="K78" s="7"/>
      <c r="M78" s="7"/>
      <c r="N78" s="7"/>
      <c r="O78" s="7"/>
    </row>
    <row r="79" spans="1:15" hidden="1" outlineLevel="1" x14ac:dyDescent="0.3">
      <c r="A79" s="24">
        <v>2240</v>
      </c>
      <c r="B79" s="24"/>
      <c r="C79" s="9"/>
      <c r="D79" s="9">
        <f>SUM(D80:D112)</f>
        <v>10493.34</v>
      </c>
      <c r="E79" s="7" t="b">
        <f>D78=D79</f>
        <v>1</v>
      </c>
    </row>
    <row r="80" spans="1:15" hidden="1" collapsed="1" x14ac:dyDescent="0.3">
      <c r="A80" s="13">
        <v>2240.1</v>
      </c>
      <c r="B80" s="11" t="s">
        <v>17</v>
      </c>
      <c r="C80" s="11"/>
      <c r="D80" s="12"/>
    </row>
    <row r="81" spans="1:5" hidden="1" x14ac:dyDescent="0.3">
      <c r="A81" s="13">
        <v>2240.1999999999998</v>
      </c>
      <c r="B81" s="25" t="s">
        <v>18</v>
      </c>
      <c r="C81" s="26"/>
      <c r="D81" s="12"/>
    </row>
    <row r="82" spans="1:5" hidden="1" x14ac:dyDescent="0.3">
      <c r="A82" s="13">
        <v>2240.3000000000002</v>
      </c>
      <c r="B82" s="25" t="s">
        <v>19</v>
      </c>
      <c r="C82" s="26"/>
      <c r="D82" s="12"/>
    </row>
    <row r="83" spans="1:5" hidden="1" outlineLevel="1" x14ac:dyDescent="0.3">
      <c r="A83" s="13"/>
      <c r="B83" s="14"/>
      <c r="C83" s="15">
        <f>SUM(C84:C88)</f>
        <v>0</v>
      </c>
      <c r="D83" s="16"/>
      <c r="E83" s="17">
        <f>D82-C83</f>
        <v>0</v>
      </c>
    </row>
    <row r="84" spans="1:5" hidden="1" collapsed="1" x14ac:dyDescent="0.3">
      <c r="A84" s="13"/>
      <c r="B84" s="18"/>
      <c r="C84" s="16"/>
      <c r="D84" s="16"/>
    </row>
    <row r="85" spans="1:5" hidden="1" x14ac:dyDescent="0.3">
      <c r="A85" s="13"/>
      <c r="B85" s="18"/>
      <c r="C85" s="16"/>
      <c r="D85" s="16"/>
    </row>
    <row r="86" spans="1:5" hidden="1" x14ac:dyDescent="0.3">
      <c r="A86" s="13"/>
      <c r="B86" s="18"/>
      <c r="C86" s="16"/>
      <c r="D86" s="16"/>
    </row>
    <row r="87" spans="1:5" hidden="1" x14ac:dyDescent="0.3">
      <c r="A87" s="13"/>
      <c r="B87" s="18"/>
      <c r="C87" s="16"/>
      <c r="D87" s="16"/>
    </row>
    <row r="88" spans="1:5" hidden="1" x14ac:dyDescent="0.3">
      <c r="A88" s="13"/>
      <c r="B88" s="13"/>
      <c r="C88" s="16"/>
      <c r="D88" s="16"/>
    </row>
    <row r="89" spans="1:5" hidden="1" x14ac:dyDescent="0.3">
      <c r="A89" s="13">
        <v>2240.4</v>
      </c>
      <c r="B89" s="25" t="s">
        <v>20</v>
      </c>
      <c r="C89" s="26"/>
      <c r="D89" s="12"/>
    </row>
    <row r="90" spans="1:5" x14ac:dyDescent="0.3">
      <c r="A90" s="13">
        <v>2240.5</v>
      </c>
      <c r="B90" s="25" t="s">
        <v>21</v>
      </c>
      <c r="C90" s="26"/>
      <c r="D90" s="12">
        <v>2820</v>
      </c>
    </row>
    <row r="91" spans="1:5" hidden="1" outlineLevel="1" x14ac:dyDescent="0.3">
      <c r="A91" s="13"/>
      <c r="B91" s="14"/>
      <c r="C91" s="15">
        <f>SUM(C92:C100)</f>
        <v>2820</v>
      </c>
      <c r="D91" s="16"/>
      <c r="E91" s="17">
        <f>D90-C91</f>
        <v>0</v>
      </c>
    </row>
    <row r="92" spans="1:5" ht="17.25" customHeight="1" collapsed="1" x14ac:dyDescent="0.3">
      <c r="A92" s="13"/>
      <c r="B92" s="19" t="s">
        <v>22</v>
      </c>
      <c r="C92" s="16">
        <v>420</v>
      </c>
      <c r="D92" s="16"/>
    </row>
    <row r="93" spans="1:5" ht="17.25" customHeight="1" x14ac:dyDescent="0.3">
      <c r="A93" s="13"/>
      <c r="B93" s="19" t="s">
        <v>23</v>
      </c>
      <c r="C93" s="16">
        <v>2400</v>
      </c>
      <c r="D93" s="16"/>
    </row>
    <row r="94" spans="1:5" hidden="1" x14ac:dyDescent="0.3">
      <c r="A94" s="13"/>
      <c r="B94" s="19"/>
      <c r="C94" s="16"/>
      <c r="D94" s="16"/>
    </row>
    <row r="95" spans="1:5" hidden="1" x14ac:dyDescent="0.3">
      <c r="A95" s="13"/>
      <c r="B95" s="19"/>
      <c r="C95" s="16"/>
      <c r="D95" s="16"/>
    </row>
    <row r="96" spans="1:5" hidden="1" x14ac:dyDescent="0.3">
      <c r="A96" s="13"/>
      <c r="B96" s="19"/>
      <c r="C96" s="16"/>
      <c r="D96" s="16"/>
    </row>
    <row r="97" spans="1:4" hidden="1" x14ac:dyDescent="0.3">
      <c r="A97" s="13"/>
      <c r="B97" s="19"/>
      <c r="C97" s="16"/>
      <c r="D97" s="16"/>
    </row>
    <row r="98" spans="1:4" hidden="1" x14ac:dyDescent="0.3">
      <c r="A98" s="13"/>
      <c r="B98" s="19"/>
      <c r="C98" s="16"/>
      <c r="D98" s="16"/>
    </row>
    <row r="99" spans="1:4" hidden="1" x14ac:dyDescent="0.3">
      <c r="A99" s="13"/>
      <c r="B99" s="18"/>
      <c r="C99" s="16"/>
      <c r="D99" s="16"/>
    </row>
    <row r="100" spans="1:4" hidden="1" x14ac:dyDescent="0.3">
      <c r="A100" s="13"/>
      <c r="B100" s="19"/>
      <c r="C100" s="16"/>
      <c r="D100" s="16"/>
    </row>
    <row r="101" spans="1:4" hidden="1" x14ac:dyDescent="0.3">
      <c r="A101" s="13">
        <v>2240.6</v>
      </c>
      <c r="B101" s="25" t="s">
        <v>24</v>
      </c>
      <c r="C101" s="26"/>
      <c r="D101" s="12"/>
    </row>
    <row r="102" spans="1:4" hidden="1" x14ac:dyDescent="0.3">
      <c r="A102" s="13">
        <v>2240.6999999999998</v>
      </c>
      <c r="B102" s="25" t="s">
        <v>25</v>
      </c>
      <c r="C102" s="26"/>
      <c r="D102" s="12"/>
    </row>
    <row r="103" spans="1:4" hidden="1" x14ac:dyDescent="0.3">
      <c r="A103" s="13">
        <v>2240.8000000000002</v>
      </c>
      <c r="B103" s="25" t="s">
        <v>26</v>
      </c>
      <c r="C103" s="26"/>
      <c r="D103" s="12"/>
    </row>
    <row r="104" spans="1:4" hidden="1" x14ac:dyDescent="0.3">
      <c r="A104" s="13">
        <v>2240.9</v>
      </c>
      <c r="B104" s="25" t="s">
        <v>27</v>
      </c>
      <c r="C104" s="26"/>
      <c r="D104" s="12"/>
    </row>
    <row r="105" spans="1:4" hidden="1" x14ac:dyDescent="0.3">
      <c r="A105" s="13">
        <v>2241.1</v>
      </c>
      <c r="B105" s="25" t="s">
        <v>28</v>
      </c>
      <c r="C105" s="26"/>
      <c r="D105" s="12"/>
    </row>
    <row r="106" spans="1:4" hidden="1" x14ac:dyDescent="0.3">
      <c r="A106" s="13">
        <v>2241.1999999999998</v>
      </c>
      <c r="B106" s="25" t="s">
        <v>29</v>
      </c>
      <c r="C106" s="26"/>
      <c r="D106" s="12"/>
    </row>
    <row r="107" spans="1:4" x14ac:dyDescent="0.3">
      <c r="A107" s="13">
        <v>2241.3000000000002</v>
      </c>
      <c r="B107" s="25" t="s">
        <v>30</v>
      </c>
      <c r="C107" s="26"/>
      <c r="D107" s="12">
        <f>88.57+638.56+180.37+1743+106+581+106+581</f>
        <v>4024.5</v>
      </c>
    </row>
    <row r="108" spans="1:4" hidden="1" x14ac:dyDescent="0.3">
      <c r="A108" s="13">
        <v>2241.4</v>
      </c>
      <c r="B108" s="25" t="s">
        <v>31</v>
      </c>
      <c r="C108" s="26"/>
      <c r="D108" s="12"/>
    </row>
    <row r="109" spans="1:4" hidden="1" x14ac:dyDescent="0.3">
      <c r="A109" s="13">
        <v>2241.5</v>
      </c>
      <c r="B109" s="25" t="s">
        <v>32</v>
      </c>
      <c r="C109" s="26"/>
      <c r="D109" s="12"/>
    </row>
    <row r="110" spans="1:4" ht="38.25" hidden="1" customHeight="1" x14ac:dyDescent="0.3">
      <c r="A110" s="13">
        <v>2241.6</v>
      </c>
      <c r="B110" s="27" t="s">
        <v>33</v>
      </c>
      <c r="C110" s="26"/>
      <c r="D110" s="12"/>
    </row>
    <row r="111" spans="1:4" x14ac:dyDescent="0.3">
      <c r="A111" s="13">
        <v>2241.6999999999998</v>
      </c>
      <c r="B111" s="25" t="s">
        <v>34</v>
      </c>
      <c r="C111" s="26"/>
      <c r="D111" s="12">
        <v>2388.84</v>
      </c>
    </row>
    <row r="112" spans="1:4" x14ac:dyDescent="0.3">
      <c r="A112" s="13">
        <v>2241.9</v>
      </c>
      <c r="B112" s="25" t="s">
        <v>35</v>
      </c>
      <c r="C112" s="26"/>
      <c r="D112" s="12">
        <v>1260</v>
      </c>
    </row>
    <row r="113" spans="1:5" hidden="1" outlineLevel="1" x14ac:dyDescent="0.3">
      <c r="A113" s="13"/>
      <c r="B113" s="14"/>
      <c r="C113" s="15">
        <f>SUM(C114:C128)</f>
        <v>1260</v>
      </c>
      <c r="D113" s="28"/>
      <c r="E113" s="17">
        <f>D112-C113</f>
        <v>0</v>
      </c>
    </row>
    <row r="114" spans="1:5" collapsed="1" x14ac:dyDescent="0.3">
      <c r="A114" s="13"/>
      <c r="B114" s="29" t="s">
        <v>36</v>
      </c>
      <c r="C114" s="16">
        <v>180</v>
      </c>
      <c r="D114" s="16"/>
    </row>
    <row r="115" spans="1:5" x14ac:dyDescent="0.3">
      <c r="A115" s="13"/>
      <c r="B115" s="29" t="s">
        <v>37</v>
      </c>
      <c r="C115" s="16">
        <v>720</v>
      </c>
      <c r="D115" s="16"/>
    </row>
    <row r="116" spans="1:5" x14ac:dyDescent="0.3">
      <c r="A116" s="13"/>
      <c r="B116" s="29" t="s">
        <v>38</v>
      </c>
      <c r="C116" s="16">
        <v>360</v>
      </c>
      <c r="D116" s="16"/>
    </row>
    <row r="117" spans="1:5" hidden="1" x14ac:dyDescent="0.3">
      <c r="A117" s="13"/>
      <c r="B117" s="29"/>
      <c r="C117" s="16"/>
      <c r="D117" s="16"/>
    </row>
    <row r="118" spans="1:5" hidden="1" x14ac:dyDescent="0.3">
      <c r="A118" s="13"/>
      <c r="B118" s="19"/>
      <c r="C118" s="16"/>
      <c r="D118" s="16"/>
    </row>
    <row r="119" spans="1:5" hidden="1" x14ac:dyDescent="0.3">
      <c r="A119" s="13"/>
      <c r="B119" s="29"/>
      <c r="C119" s="16"/>
      <c r="D119" s="16"/>
    </row>
    <row r="120" spans="1:5" hidden="1" x14ac:dyDescent="0.3">
      <c r="A120" s="13"/>
      <c r="B120" s="29"/>
      <c r="C120" s="16"/>
      <c r="D120" s="16"/>
    </row>
    <row r="121" spans="1:5" hidden="1" x14ac:dyDescent="0.3">
      <c r="A121" s="13"/>
      <c r="B121" s="29"/>
      <c r="C121" s="16"/>
      <c r="D121" s="16"/>
    </row>
    <row r="122" spans="1:5" hidden="1" x14ac:dyDescent="0.3">
      <c r="A122" s="13"/>
      <c r="B122" s="19"/>
      <c r="C122" s="16"/>
      <c r="D122" s="16"/>
    </row>
    <row r="123" spans="1:5" hidden="1" x14ac:dyDescent="0.3">
      <c r="A123" s="13"/>
      <c r="B123" s="19"/>
      <c r="C123" s="16"/>
      <c r="D123" s="16"/>
    </row>
    <row r="124" spans="1:5" hidden="1" x14ac:dyDescent="0.3">
      <c r="A124" s="13"/>
      <c r="B124" s="19"/>
      <c r="C124" s="16"/>
      <c r="D124" s="16"/>
    </row>
    <row r="125" spans="1:5" hidden="1" x14ac:dyDescent="0.3">
      <c r="A125" s="13"/>
      <c r="B125" s="19"/>
      <c r="C125" s="16"/>
      <c r="D125" s="16"/>
    </row>
    <row r="126" spans="1:5" hidden="1" x14ac:dyDescent="0.3">
      <c r="A126" s="13"/>
      <c r="B126" s="19"/>
      <c r="C126" s="16"/>
      <c r="D126" s="16"/>
    </row>
    <row r="127" spans="1:5" hidden="1" x14ac:dyDescent="0.3">
      <c r="A127" s="13"/>
      <c r="B127" s="19"/>
      <c r="C127" s="16"/>
      <c r="D127" s="16"/>
    </row>
    <row r="128" spans="1:5" hidden="1" x14ac:dyDescent="0.3">
      <c r="A128" s="13"/>
      <c r="B128" s="19"/>
      <c r="C128" s="16"/>
      <c r="D128" s="16"/>
    </row>
    <row r="129" spans="2:4" hidden="1" outlineLevel="1" x14ac:dyDescent="0.3">
      <c r="B129" s="30"/>
      <c r="D129" s="3" t="b">
        <f>D78=D79</f>
        <v>1</v>
      </c>
    </row>
    <row r="130" spans="2:4" hidden="1" collapsed="1" x14ac:dyDescent="0.3">
      <c r="B130" s="30"/>
    </row>
  </sheetData>
  <sheetProtection sheet="1" objects="1" scenarios="1"/>
  <mergeCells count="31">
    <mergeCell ref="B112:C112"/>
    <mergeCell ref="B106:C106"/>
    <mergeCell ref="B107:C107"/>
    <mergeCell ref="B108:C108"/>
    <mergeCell ref="B109:C109"/>
    <mergeCell ref="B110:C110"/>
    <mergeCell ref="B111:C111"/>
    <mergeCell ref="B90:C90"/>
    <mergeCell ref="B101:C101"/>
    <mergeCell ref="B102:C102"/>
    <mergeCell ref="B103:C103"/>
    <mergeCell ref="B104:C104"/>
    <mergeCell ref="B105:C105"/>
    <mergeCell ref="B54:C54"/>
    <mergeCell ref="B78:C78"/>
    <mergeCell ref="B80:C80"/>
    <mergeCell ref="B81:C81"/>
    <mergeCell ref="B82:C82"/>
    <mergeCell ref="B89:C89"/>
    <mergeCell ref="B15:C15"/>
    <mergeCell ref="B16:C16"/>
    <mergeCell ref="B33:C33"/>
    <mergeCell ref="B34:C34"/>
    <mergeCell ref="B41:C41"/>
    <mergeCell ref="B42:C42"/>
    <mergeCell ref="A1:D1"/>
    <mergeCell ref="A2:D2"/>
    <mergeCell ref="B4:C4"/>
    <mergeCell ref="B6:C6"/>
    <mergeCell ref="B7:C7"/>
    <mergeCell ref="B14:C14"/>
  </mergeCells>
  <pageMargins left="0.78740157480314965" right="0.19685039370078741" top="0.19685039370078741" bottom="1.1811023622047245" header="0" footer="0"/>
  <pageSetup paperSize="9" scale="67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НЦ ДЮТ</vt:lpstr>
      <vt:lpstr>КЕКВ заг.ф. 2210 і 2240</vt:lpstr>
      <vt:lpstr>'КЕКВ заг.ф. 2210 і 2240'!Заголовки_для_печати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2022-07-26T09:20:58Z</dcterms:created>
  <dcterms:modified xsi:type="dcterms:W3CDTF">2022-07-26T09:21:00Z</dcterms:modified>
</cp:coreProperties>
</file>