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C86CA7A7-DDBC-4C07-ACD3-8FED4B903989}" xr6:coauthVersionLast="36" xr6:coauthVersionMax="36" xr10:uidLastSave="{00000000-0000-0000-0000-000000000000}"/>
  <bookViews>
    <workbookView xWindow="0" yWindow="0" windowWidth="28800" windowHeight="12225" xr2:uid="{3213925F-621D-4E13-AE58-5660C942A46A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H23" i="3"/>
  <c r="F23" i="3"/>
  <c r="AH22" i="3"/>
  <c r="AE22" i="3"/>
  <c r="AB22" i="3"/>
  <c r="Y22" i="3"/>
  <c r="V22" i="3"/>
  <c r="S22" i="3"/>
  <c r="P22" i="3"/>
  <c r="M22" i="3"/>
  <c r="I22" i="3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H19" i="3"/>
  <c r="F19" i="3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H16" i="3"/>
  <c r="E16" i="3" s="1"/>
  <c r="AH15" i="3"/>
  <c r="AE15" i="3"/>
  <c r="AB15" i="3"/>
  <c r="Y15" i="3"/>
  <c r="V15" i="3"/>
  <c r="S15" i="3"/>
  <c r="P15" i="3"/>
  <c r="M15" i="3"/>
  <c r="I15" i="3"/>
  <c r="H15" i="3"/>
  <c r="F15" i="3"/>
  <c r="AH14" i="3"/>
  <c r="AE14" i="3"/>
  <c r="AB14" i="3"/>
  <c r="Y14" i="3"/>
  <c r="V14" i="3"/>
  <c r="S14" i="3"/>
  <c r="P14" i="3"/>
  <c r="M14" i="3"/>
  <c r="I14" i="3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K11" i="3"/>
  <c r="K26" i="3" s="1"/>
  <c r="I11" i="3"/>
  <c r="H11" i="3"/>
  <c r="J11" i="3" s="1"/>
  <c r="AH10" i="3"/>
  <c r="AE10" i="3"/>
  <c r="AB10" i="3"/>
  <c r="Y10" i="3"/>
  <c r="V10" i="3"/>
  <c r="S10" i="3"/>
  <c r="P10" i="3"/>
  <c r="M10" i="3"/>
  <c r="I10" i="3"/>
  <c r="J10" i="3" s="1"/>
  <c r="H10" i="3"/>
  <c r="F10" i="3"/>
  <c r="E10" i="3"/>
  <c r="AH9" i="3"/>
  <c r="AE9" i="3"/>
  <c r="AB9" i="3"/>
  <c r="AB26" i="3" s="1"/>
  <c r="Y9" i="3"/>
  <c r="V9" i="3"/>
  <c r="S9" i="3"/>
  <c r="P9" i="3"/>
  <c r="P26" i="3" s="1"/>
  <c r="M9" i="3"/>
  <c r="I9" i="3"/>
  <c r="H9" i="3"/>
  <c r="C107" i="2"/>
  <c r="C105" i="2"/>
  <c r="C103" i="2"/>
  <c r="C102" i="2" s="1"/>
  <c r="E102" i="2" s="1"/>
  <c r="C81" i="2"/>
  <c r="E81" i="2" s="1"/>
  <c r="C73" i="2"/>
  <c r="E73" i="2" s="1"/>
  <c r="D68" i="2"/>
  <c r="D117" i="2" s="1"/>
  <c r="C50" i="2"/>
  <c r="E50" i="2" s="1"/>
  <c r="C44" i="2"/>
  <c r="E44" i="2" s="1"/>
  <c r="C37" i="2"/>
  <c r="E37" i="2" s="1"/>
  <c r="C18" i="2"/>
  <c r="E18" i="2" s="1"/>
  <c r="C8" i="2"/>
  <c r="E8" i="2" s="1"/>
  <c r="E4" i="2"/>
  <c r="D4" i="2"/>
  <c r="E5" i="2" s="1"/>
  <c r="J9" i="3" l="1"/>
  <c r="S26" i="3"/>
  <c r="AE26" i="3"/>
  <c r="AH26" i="3"/>
  <c r="V26" i="3"/>
  <c r="G10" i="3"/>
  <c r="M11" i="3"/>
  <c r="M26" i="3" s="1"/>
  <c r="Y26" i="3"/>
  <c r="E9" i="3"/>
  <c r="J12" i="3"/>
  <c r="F14" i="3"/>
  <c r="G14" i="3" s="1"/>
  <c r="J14" i="3"/>
  <c r="F16" i="3"/>
  <c r="G16" i="3" s="1"/>
  <c r="J16" i="3"/>
  <c r="F18" i="3"/>
  <c r="G18" i="3" s="1"/>
  <c r="F20" i="3"/>
  <c r="G20" i="3" s="1"/>
  <c r="J20" i="3"/>
  <c r="F22" i="3"/>
  <c r="G22" i="3" s="1"/>
  <c r="F24" i="3"/>
  <c r="G24" i="3" s="1"/>
  <c r="J24" i="3"/>
  <c r="E11" i="3"/>
  <c r="F12" i="3"/>
  <c r="G12" i="3" s="1"/>
  <c r="J18" i="3"/>
  <c r="J22" i="3"/>
  <c r="F9" i="3"/>
  <c r="F11" i="3"/>
  <c r="E13" i="3"/>
  <c r="G13" i="3" s="1"/>
  <c r="E15" i="3"/>
  <c r="G15" i="3" s="1"/>
  <c r="E17" i="3"/>
  <c r="G17" i="3" s="1"/>
  <c r="E19" i="3"/>
  <c r="G19" i="3" s="1"/>
  <c r="E21" i="3"/>
  <c r="G21" i="3" s="1"/>
  <c r="E23" i="3"/>
  <c r="G23" i="3" s="1"/>
  <c r="E25" i="3"/>
  <c r="G25" i="3" s="1"/>
  <c r="I26" i="3"/>
  <c r="J13" i="3"/>
  <c r="J15" i="3"/>
  <c r="J17" i="3"/>
  <c r="J19" i="3"/>
  <c r="J21" i="3"/>
  <c r="J23" i="3"/>
  <c r="J25" i="3"/>
  <c r="H26" i="3"/>
  <c r="E69" i="2"/>
  <c r="D64" i="2"/>
  <c r="J26" i="3" l="1"/>
  <c r="F26" i="3"/>
  <c r="G9" i="3"/>
  <c r="E26" i="3"/>
  <c r="G11" i="3"/>
  <c r="G26" i="3" l="1"/>
</calcChain>
</file>

<file path=xl/sharedStrings.xml><?xml version="1.0" encoding="utf-8"?>
<sst xmlns="http://schemas.openxmlformats.org/spreadsheetml/2006/main" count="124" uniqueCount="95">
  <si>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</si>
  <si>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</si>
  <si>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</si>
  <si>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</si>
  <si>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</si>
  <si>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</si>
  <si>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08,2021</t>
  </si>
  <si>
    <t xml:space="preserve">Підписка </t>
  </si>
  <si>
    <t>Медикаменти</t>
  </si>
  <si>
    <t>Господарчі товари</t>
  </si>
  <si>
    <t>вапно / 04.2021</t>
  </si>
  <si>
    <t>буд. матеріали / 05.2021</t>
  </si>
  <si>
    <t>двері металопластикові / 05.2021</t>
  </si>
  <si>
    <t>фарба / 07.2021</t>
  </si>
  <si>
    <t>шпалери, клей / 07.2021</t>
  </si>
  <si>
    <t>склопакети  / 08.2021</t>
  </si>
  <si>
    <t>світильники 8шт.  / 08.2021</t>
  </si>
  <si>
    <t xml:space="preserve">Миючі засоби    </t>
  </si>
  <si>
    <t>Меблі</t>
  </si>
  <si>
    <t>парти  / 07.2021</t>
  </si>
  <si>
    <t>Бензин</t>
  </si>
  <si>
    <t>Запчастини</t>
  </si>
  <si>
    <t>анод, тен, терморегулятор   / 03.2021</t>
  </si>
  <si>
    <t>Ін.матеріали</t>
  </si>
  <si>
    <t>штамп / 04.2021</t>
  </si>
  <si>
    <t>печатка / 04.2021</t>
  </si>
  <si>
    <t>посуд / 05.2021</t>
  </si>
  <si>
    <t>штори  / 08.2021</t>
  </si>
  <si>
    <t>комплект постільної білизни / 09.2021</t>
  </si>
  <si>
    <t>відра нерж. / 09.2021</t>
  </si>
  <si>
    <t>каструлі 13шт. / 09.2021</t>
  </si>
  <si>
    <t>чайники 6 шт.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</si>
  <si>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</si>
  <si>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</si>
  <si>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</si>
  <si>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</si>
  <si>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</si>
  <si>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</si>
  <si>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заміна запірної арматури / 04.2021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</si>
  <si>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</si>
  <si>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</si>
  <si>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</si>
  <si>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</si>
  <si>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</si>
  <si>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</si>
  <si>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</si>
  <si>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</si>
  <si>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</si>
  <si>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</si>
  <si>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</si>
  <si>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</si>
  <si>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</si>
  <si>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вигот. тех. док. на будівлю / 02. 2021</t>
  </si>
  <si>
    <t>дослідження змивів та проб води / 03,06,08. 2021</t>
  </si>
  <si>
    <t>утилізація алюм. ламп / 03. 2021</t>
  </si>
  <si>
    <t>тех. підтримка веб ресурсів / 04,07. 2021</t>
  </si>
  <si>
    <t>тех. обсл. та переві. щільності вводу газопр / 04. 2021</t>
  </si>
  <si>
    <t>підключення електрообладнання  / 08.2021</t>
  </si>
  <si>
    <t>промивка труб вн, буд. системи. / 07.2021</t>
  </si>
  <si>
    <t>повірка тьех. стану мвент. димарів / 09.2021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</si>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</sst>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3" xfId="1" applyFont="1" applyBorder="1" applyAlignment="1">
      <alignment horizontal="left" vertical="center" wrapText="1" indent="1"/>
    </xf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5" xfId="1" applyNumberFormat="1" applyFont="1" applyFill="1" applyBorder="1" applyAlignment="1" applyProtection="1">
      <alignment horizontal="right" vertical="center" wrapText="1" inden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9" xfId="1" applyNumberFormat="1" applyFont="1" applyFill="1" applyBorder="1" applyAlignment="1" applyProtection="1">
      <alignment horizontal="right" vertical="center" wrapText="1" indent="1"/>
    </xf>
    <xf numFmtId="164" fontId="12" fillId="4" borderId="30" xfId="1" applyNumberFormat="1" applyFont="1" applyFill="1" applyBorder="1" applyAlignment="1" applyProtection="1">
      <alignment horizontal="right" vertical="center" wrapText="1" indent="1"/>
    </xf>
    <xf numFmtId="165" fontId="12" fillId="4" borderId="31" xfId="1" applyNumberFormat="1" applyFont="1" applyFill="1" applyBorder="1" applyAlignment="1" applyProtection="1">
      <alignment horizontal="center" vertical="center" wrapTex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8" xfId="1" applyNumberFormat="1" applyFont="1" applyFill="1" applyBorder="1" applyAlignment="1" applyProtection="1">
      <alignment horizontal="right" vertical="center" wrapText="1" indent="1"/>
    </xf>
    <xf numFmtId="164" fontId="12" fillId="4" borderId="39" xfId="1" applyNumberFormat="1" applyFont="1" applyFill="1" applyBorder="1" applyAlignment="1" applyProtection="1">
      <alignment horizontal="right" vertical="center" wrapText="1" indent="1"/>
    </xf>
    <xf numFmtId="165" fontId="12" fillId="4" borderId="40" xfId="1" applyNumberFormat="1" applyFont="1" applyFill="1" applyBorder="1" applyAlignment="1" applyProtection="1">
      <alignment horizontal="center" vertical="center" wrapText="1"/>
    </xf>
    <xf numFmtId="164" fontId="12" fillId="4" borderId="38" xfId="1" applyNumberFormat="1" applyFont="1" applyFill="1" applyBorder="1" applyAlignment="1" applyProtection="1">
      <alignment horizontal="center" vertical="center" wrapText="1"/>
    </xf>
    <xf numFmtId="164" fontId="12" fillId="4" borderId="39" xfId="1" applyNumberFormat="1" applyFont="1" applyFill="1" applyBorder="1" applyAlignment="1" applyProtection="1">
      <alignment horizontal="center" vertical="center" wrapText="1"/>
    </xf>
    <xf numFmtId="165" fontId="12" fillId="4" borderId="37" xfId="1" applyNumberFormat="1" applyFont="1" applyFill="1" applyBorder="1" applyAlignment="1" applyProtection="1">
      <alignment horizontal="center" vertical="center" wrapText="1"/>
    </xf>
    <xf numFmtId="164" fontId="12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41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42" xfId="1" applyNumberFormat="1" applyFont="1" applyFill="1" applyBorder="1" applyAlignment="1" applyProtection="1">
      <alignment horizontal="right" vertical="center" wrapText="1" indent="1"/>
    </xf>
    <xf numFmtId="164" fontId="2" fillId="5" borderId="43" xfId="1" applyNumberFormat="1" applyFont="1" applyFill="1" applyBorder="1" applyAlignment="1" applyProtection="1">
      <alignment horizontal="right" vertical="center" wrapText="1" inden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44" xfId="1" applyNumberFormat="1" applyFont="1" applyFill="1" applyBorder="1" applyAlignment="1" applyProtection="1">
      <alignment horizontal="center" vertical="center" wrapText="1"/>
    </xf>
    <xf numFmtId="164" fontId="2" fillId="5" borderId="45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right" vertical="center" wrapText="1" inden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0" fontId="12" fillId="0" borderId="37" xfId="1" applyFont="1" applyBorder="1" applyAlignment="1">
      <alignment horizontal="center" vertical="top" wrapText="1"/>
    </xf>
    <xf numFmtId="0" fontId="12" fillId="0" borderId="29" xfId="1" applyFont="1" applyBorder="1" applyAlignment="1">
      <alignment horizontal="left" vertical="top" wrapText="1" indent="1"/>
    </xf>
    <xf numFmtId="0" fontId="13" fillId="0" borderId="30" xfId="1" applyFont="1" applyBorder="1" applyAlignment="1">
      <alignment horizontal="left" indent="1"/>
    </xf>
    <xf numFmtId="0" fontId="12" fillId="0" borderId="33" xfId="1" applyFont="1" applyBorder="1" applyAlignment="1">
      <alignment horizontal="left" vertical="top" wrapText="1" indent="1"/>
    </xf>
    <xf numFmtId="0" fontId="12" fillId="0" borderId="32" xfId="1" applyFont="1" applyBorder="1" applyAlignment="1">
      <alignment horizontal="left" vertical="top" wrapText="1" indent="1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7FB800D1-49F0-4B25-9507-75EE2C18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34C2-27F3-4E2C-9A1A-F6B45BC3A2E7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F1" sqref="AF1:AH1048576"/>
    </sheetView>
  </sheetViews>
  <sheetFormatPr defaultRowHeight="15.75" x14ac:dyDescent="0.25"/>
  <cols>
    <col min="1" max="1" width="13" style="89" customWidth="1"/>
    <col min="2" max="2" width="12.28515625" style="90" customWidth="1"/>
    <col min="3" max="3" width="16" style="91" customWidth="1"/>
    <col min="4" max="4" width="38.5703125" style="54" customWidth="1"/>
    <col min="5" max="5" width="25" style="54" customWidth="1"/>
    <col min="6" max="10" width="25" style="91" customWidth="1"/>
    <col min="11" max="11" width="25" style="54" customWidth="1"/>
    <col min="12" max="13" width="25" style="91" customWidth="1"/>
    <col min="14" max="14" width="21.140625" style="54" hidden="1" customWidth="1"/>
    <col min="15" max="16" width="21.140625" style="91" hidden="1" customWidth="1"/>
    <col min="17" max="17" width="21.140625" style="54" hidden="1" customWidth="1"/>
    <col min="18" max="19" width="21.140625" style="91" hidden="1" customWidth="1"/>
    <col min="20" max="20" width="18.85546875" style="54" customWidth="1"/>
    <col min="21" max="22" width="18.85546875" style="91" customWidth="1"/>
    <col min="23" max="24" width="19.140625" style="91" customWidth="1"/>
    <col min="25" max="25" width="19.28515625" style="91" customWidth="1"/>
    <col min="26" max="26" width="18.85546875" style="54" customWidth="1"/>
    <col min="27" max="28" width="18.85546875" style="91" customWidth="1"/>
    <col min="29" max="29" width="18.85546875" style="54" customWidth="1"/>
    <col min="30" max="31" width="18.85546875" style="91" customWidth="1"/>
    <col min="32" max="32" width="18.85546875" style="54" hidden="1" customWidth="1"/>
    <col min="33" max="34" width="18.85546875" style="91" hidden="1" customWidth="1"/>
    <col min="35" max="37" width="18.140625" style="91" customWidth="1"/>
    <col min="38" max="39" width="14.28515625" style="54" customWidth="1"/>
    <col min="40" max="16384" width="9.140625" style="54"/>
  </cols>
  <sheetData>
    <row r="1" spans="1:38" s="29" customFormat="1" ht="4.5" customHeight="1" x14ac:dyDescent="0.3">
      <c r="A1" s="24"/>
      <c r="B1" s="25"/>
      <c r="C1" s="26"/>
      <c r="D1" s="26"/>
      <c r="E1" s="26"/>
      <c r="F1" s="26"/>
      <c r="G1" s="27"/>
      <c r="H1" s="26"/>
      <c r="I1" s="28"/>
      <c r="J1" s="28"/>
      <c r="L1" s="26"/>
      <c r="M1" s="27"/>
      <c r="O1" s="26"/>
      <c r="P1" s="27"/>
      <c r="R1" s="26"/>
      <c r="S1" s="27"/>
      <c r="U1" s="26"/>
      <c r="V1" s="26"/>
      <c r="W1" s="26"/>
      <c r="X1" s="28"/>
      <c r="Y1" s="28"/>
      <c r="AA1" s="26"/>
      <c r="AB1" s="26"/>
      <c r="AD1" s="26"/>
      <c r="AE1" s="26"/>
      <c r="AG1" s="26"/>
      <c r="AH1" s="26"/>
      <c r="AI1" s="26"/>
      <c r="AJ1" s="26"/>
      <c r="AK1" s="28"/>
    </row>
    <row r="2" spans="1:38" s="29" customFormat="1" ht="6.75" customHeight="1" x14ac:dyDescent="0.35">
      <c r="A2" s="24"/>
      <c r="B2" s="112" t="s">
        <v>60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30"/>
      <c r="AD2" s="30"/>
      <c r="AE2" s="30"/>
    </row>
    <row r="3" spans="1:38" s="29" customFormat="1" ht="17.25" customHeight="1" x14ac:dyDescent="0.35">
      <c r="A3" s="24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30"/>
      <c r="AD3" s="30"/>
      <c r="AE3" s="30"/>
    </row>
    <row r="4" spans="1:38" s="29" customFormat="1" ht="21.75" customHeight="1" x14ac:dyDescent="0.35">
      <c r="A4" s="24"/>
      <c r="B4" s="112" t="s">
        <v>61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30"/>
      <c r="AD4" s="30"/>
      <c r="AE4" s="30"/>
    </row>
    <row r="5" spans="1:38" s="29" customFormat="1" ht="7.5" customHeight="1" thickBot="1" x14ac:dyDescent="0.3">
      <c r="A5" s="24"/>
      <c r="B5" s="31"/>
      <c r="C5" s="31"/>
      <c r="D5" s="31"/>
      <c r="E5" s="31"/>
      <c r="F5" s="31"/>
      <c r="G5" s="31"/>
      <c r="H5" s="31"/>
      <c r="I5" s="31"/>
      <c r="J5" s="31"/>
      <c r="K5" s="31"/>
      <c r="M5" s="31"/>
      <c r="N5" s="31"/>
      <c r="P5" s="31"/>
      <c r="Q5" s="31"/>
      <c r="S5" s="31"/>
      <c r="T5" s="31"/>
      <c r="W5" s="31"/>
      <c r="X5" s="31"/>
      <c r="Y5" s="31"/>
      <c r="Z5" s="31"/>
      <c r="AC5" s="31"/>
      <c r="AF5" s="31"/>
      <c r="AJ5" s="31"/>
      <c r="AK5" s="31"/>
      <c r="AL5" s="31"/>
    </row>
    <row r="6" spans="1:38" s="29" customFormat="1" ht="48.75" customHeight="1" thickBot="1" x14ac:dyDescent="0.3">
      <c r="A6" s="113" t="s">
        <v>62</v>
      </c>
      <c r="B6" s="115" t="s">
        <v>63</v>
      </c>
      <c r="C6" s="117" t="s">
        <v>64</v>
      </c>
      <c r="D6" s="118"/>
      <c r="E6" s="121" t="s">
        <v>65</v>
      </c>
      <c r="F6" s="122"/>
      <c r="G6" s="123"/>
      <c r="H6" s="124" t="s">
        <v>66</v>
      </c>
      <c r="I6" s="125"/>
      <c r="J6" s="105"/>
      <c r="K6" s="126" t="s">
        <v>67</v>
      </c>
      <c r="L6" s="127"/>
      <c r="M6" s="128"/>
      <c r="N6" s="126" t="s">
        <v>68</v>
      </c>
      <c r="O6" s="127"/>
      <c r="P6" s="128"/>
      <c r="Q6" s="126" t="s">
        <v>69</v>
      </c>
      <c r="R6" s="127"/>
      <c r="S6" s="128"/>
      <c r="T6" s="103" t="s">
        <v>70</v>
      </c>
      <c r="U6" s="104"/>
      <c r="V6" s="105"/>
      <c r="W6" s="104" t="s">
        <v>71</v>
      </c>
      <c r="X6" s="104"/>
      <c r="Y6" s="106"/>
      <c r="Z6" s="103" t="s">
        <v>72</v>
      </c>
      <c r="AA6" s="104"/>
      <c r="AB6" s="105"/>
      <c r="AC6" s="107" t="s">
        <v>73</v>
      </c>
      <c r="AD6" s="108"/>
      <c r="AE6" s="109"/>
      <c r="AF6" s="103" t="s">
        <v>74</v>
      </c>
      <c r="AG6" s="104"/>
      <c r="AH6" s="105"/>
    </row>
    <row r="7" spans="1:38" s="29" customFormat="1" ht="54" customHeight="1" thickBot="1" x14ac:dyDescent="0.3">
      <c r="A7" s="114"/>
      <c r="B7" s="116"/>
      <c r="C7" s="119"/>
      <c r="D7" s="120"/>
      <c r="E7" s="32" t="s">
        <v>75</v>
      </c>
      <c r="F7" s="33" t="s">
        <v>76</v>
      </c>
      <c r="G7" s="34" t="s">
        <v>77</v>
      </c>
      <c r="H7" s="32" t="s">
        <v>75</v>
      </c>
      <c r="I7" s="33" t="s">
        <v>76</v>
      </c>
      <c r="J7" s="34" t="s">
        <v>77</v>
      </c>
      <c r="K7" s="32" t="s">
        <v>75</v>
      </c>
      <c r="L7" s="33" t="s">
        <v>76</v>
      </c>
      <c r="M7" s="34" t="s">
        <v>77</v>
      </c>
      <c r="N7" s="32" t="s">
        <v>75</v>
      </c>
      <c r="O7" s="33" t="s">
        <v>76</v>
      </c>
      <c r="P7" s="34" t="s">
        <v>77</v>
      </c>
      <c r="Q7" s="32" t="s">
        <v>75</v>
      </c>
      <c r="R7" s="33" t="s">
        <v>76</v>
      </c>
      <c r="S7" s="34" t="s">
        <v>77</v>
      </c>
      <c r="T7" s="32" t="s">
        <v>75</v>
      </c>
      <c r="U7" s="33" t="s">
        <v>76</v>
      </c>
      <c r="V7" s="34" t="s">
        <v>77</v>
      </c>
      <c r="W7" s="32" t="s">
        <v>75</v>
      </c>
      <c r="X7" s="33" t="s">
        <v>76</v>
      </c>
      <c r="Y7" s="34" t="s">
        <v>77</v>
      </c>
      <c r="Z7" s="32" t="s">
        <v>75</v>
      </c>
      <c r="AA7" s="33" t="s">
        <v>76</v>
      </c>
      <c r="AB7" s="34" t="s">
        <v>77</v>
      </c>
      <c r="AC7" s="32" t="s">
        <v>75</v>
      </c>
      <c r="AD7" s="33" t="s">
        <v>76</v>
      </c>
      <c r="AE7" s="34" t="s">
        <v>77</v>
      </c>
      <c r="AF7" s="32" t="s">
        <v>75</v>
      </c>
      <c r="AG7" s="33" t="s">
        <v>76</v>
      </c>
      <c r="AH7" s="34" t="s">
        <v>77</v>
      </c>
    </row>
    <row r="8" spans="1:38" s="43" customFormat="1" ht="15" thickBot="1" x14ac:dyDescent="0.25">
      <c r="A8" s="35">
        <v>1</v>
      </c>
      <c r="B8" s="36">
        <v>2</v>
      </c>
      <c r="C8" s="110">
        <v>3</v>
      </c>
      <c r="D8" s="111"/>
      <c r="E8" s="37">
        <v>4</v>
      </c>
      <c r="F8" s="38">
        <v>5</v>
      </c>
      <c r="G8" s="39">
        <v>6</v>
      </c>
      <c r="H8" s="40">
        <v>7</v>
      </c>
      <c r="I8" s="39">
        <v>8</v>
      </c>
      <c r="J8" s="38">
        <v>9</v>
      </c>
      <c r="K8" s="40">
        <v>10</v>
      </c>
      <c r="L8" s="39">
        <v>11</v>
      </c>
      <c r="M8" s="39">
        <v>12</v>
      </c>
      <c r="N8" s="40">
        <v>13</v>
      </c>
      <c r="O8" s="39">
        <v>14</v>
      </c>
      <c r="P8" s="39">
        <v>15</v>
      </c>
      <c r="Q8" s="40">
        <v>13</v>
      </c>
      <c r="R8" s="39">
        <v>14</v>
      </c>
      <c r="S8" s="39">
        <v>15</v>
      </c>
      <c r="T8" s="40">
        <v>16</v>
      </c>
      <c r="U8" s="39">
        <v>17</v>
      </c>
      <c r="V8" s="39">
        <v>18</v>
      </c>
      <c r="W8" s="41">
        <v>19</v>
      </c>
      <c r="X8" s="42">
        <v>20</v>
      </c>
      <c r="Y8" s="42">
        <v>21</v>
      </c>
      <c r="Z8" s="41">
        <v>22</v>
      </c>
      <c r="AA8" s="42">
        <v>23</v>
      </c>
      <c r="AB8" s="42">
        <v>24</v>
      </c>
      <c r="AC8" s="41">
        <v>25</v>
      </c>
      <c r="AD8" s="42">
        <v>26</v>
      </c>
      <c r="AE8" s="42">
        <v>27</v>
      </c>
      <c r="AF8" s="41">
        <v>25</v>
      </c>
      <c r="AG8" s="42">
        <v>26</v>
      </c>
      <c r="AH8" s="42">
        <v>27</v>
      </c>
    </row>
    <row r="9" spans="1:38" ht="18.75" customHeight="1" x14ac:dyDescent="0.2">
      <c r="A9" s="100" t="s">
        <v>78</v>
      </c>
      <c r="B9" s="44">
        <v>2111</v>
      </c>
      <c r="C9" s="101" t="s">
        <v>79</v>
      </c>
      <c r="D9" s="102"/>
      <c r="E9" s="45">
        <f>H9+T9+W9+Z9+AC9++AF9</f>
        <v>3035300</v>
      </c>
      <c r="F9" s="46">
        <f>I9+U9+X9+AA9+AD9++AG9</f>
        <v>2325358.5099999998</v>
      </c>
      <c r="G9" s="47">
        <f>E9-F9</f>
        <v>709941.49000000022</v>
      </c>
      <c r="H9" s="48">
        <f>K9+N9+Q9</f>
        <v>3035300</v>
      </c>
      <c r="I9" s="49">
        <f>L9+O9+R9</f>
        <v>2325358.5099999998</v>
      </c>
      <c r="J9" s="50">
        <f>H9-I9</f>
        <v>709941.49000000022</v>
      </c>
      <c r="K9" s="51">
        <v>3035300</v>
      </c>
      <c r="L9" s="52">
        <v>2325358.5099999998</v>
      </c>
      <c r="M9" s="53">
        <f>K9-L9</f>
        <v>709941.49000000022</v>
      </c>
      <c r="N9" s="51">
        <v>0</v>
      </c>
      <c r="O9" s="52">
        <v>0</v>
      </c>
      <c r="P9" s="53">
        <f>N9-O9</f>
        <v>0</v>
      </c>
      <c r="Q9" s="51">
        <v>0</v>
      </c>
      <c r="R9" s="52">
        <v>0</v>
      </c>
      <c r="S9" s="53">
        <f>Q9-R9</f>
        <v>0</v>
      </c>
      <c r="T9" s="51">
        <v>0</v>
      </c>
      <c r="U9" s="52">
        <v>0</v>
      </c>
      <c r="V9" s="53">
        <f>T9-U9</f>
        <v>0</v>
      </c>
      <c r="W9" s="51">
        <v>0</v>
      </c>
      <c r="X9" s="52">
        <v>0</v>
      </c>
      <c r="Y9" s="53">
        <f>W9-X9</f>
        <v>0</v>
      </c>
      <c r="Z9" s="51">
        <v>0</v>
      </c>
      <c r="AA9" s="52">
        <v>0</v>
      </c>
      <c r="AB9" s="53">
        <f t="shared" ref="AB9:AB25" si="0">Z9-AA9</f>
        <v>0</v>
      </c>
      <c r="AC9" s="51">
        <v>0</v>
      </c>
      <c r="AD9" s="52">
        <v>0</v>
      </c>
      <c r="AE9" s="53">
        <f>AC9-AD9</f>
        <v>0</v>
      </c>
      <c r="AF9" s="51">
        <v>0</v>
      </c>
      <c r="AG9" s="52">
        <v>0</v>
      </c>
      <c r="AH9" s="53">
        <f>AF9-AG9</f>
        <v>0</v>
      </c>
      <c r="AI9" s="54"/>
      <c r="AJ9" s="54"/>
      <c r="AK9" s="54"/>
    </row>
    <row r="10" spans="1:38" ht="18.75" customHeight="1" x14ac:dyDescent="0.2">
      <c r="A10" s="100"/>
      <c r="B10" s="55">
        <v>2120</v>
      </c>
      <c r="C10" s="96" t="s">
        <v>80</v>
      </c>
      <c r="D10" s="97"/>
      <c r="E10" s="56">
        <f t="shared" ref="E10:F25" si="1">H10+T10+W10+Z10+AC10++AF10</f>
        <v>667900</v>
      </c>
      <c r="F10" s="57">
        <f t="shared" si="1"/>
        <v>514787.75</v>
      </c>
      <c r="G10" s="58">
        <f>E10-F10</f>
        <v>153112.25</v>
      </c>
      <c r="H10" s="59">
        <f>K10+N10+Q10</f>
        <v>667900</v>
      </c>
      <c r="I10" s="60">
        <f>L10+O10+R10</f>
        <v>514787.75</v>
      </c>
      <c r="J10" s="61">
        <f>H10-I10</f>
        <v>153112.25</v>
      </c>
      <c r="K10" s="62">
        <v>667900</v>
      </c>
      <c r="L10" s="63">
        <v>514787.75</v>
      </c>
      <c r="M10" s="64">
        <f>K10-L10</f>
        <v>153112.25</v>
      </c>
      <c r="N10" s="62">
        <v>0</v>
      </c>
      <c r="O10" s="63">
        <v>0</v>
      </c>
      <c r="P10" s="64">
        <f>N10-O10</f>
        <v>0</v>
      </c>
      <c r="Q10" s="62">
        <v>0</v>
      </c>
      <c r="R10" s="63">
        <v>0</v>
      </c>
      <c r="S10" s="64">
        <f>Q10-R10</f>
        <v>0</v>
      </c>
      <c r="T10" s="62">
        <v>0</v>
      </c>
      <c r="U10" s="63">
        <v>0</v>
      </c>
      <c r="V10" s="64">
        <f>T10-U10</f>
        <v>0</v>
      </c>
      <c r="W10" s="62">
        <v>0</v>
      </c>
      <c r="X10" s="63">
        <v>0</v>
      </c>
      <c r="Y10" s="64">
        <f>W10-X10</f>
        <v>0</v>
      </c>
      <c r="Z10" s="62">
        <v>0</v>
      </c>
      <c r="AA10" s="63">
        <v>0</v>
      </c>
      <c r="AB10" s="64">
        <f t="shared" si="0"/>
        <v>0</v>
      </c>
      <c r="AC10" s="62">
        <v>0</v>
      </c>
      <c r="AD10" s="63">
        <v>0</v>
      </c>
      <c r="AE10" s="64">
        <f>AC10-AD10</f>
        <v>0</v>
      </c>
      <c r="AF10" s="62">
        <v>0</v>
      </c>
      <c r="AG10" s="63">
        <v>0</v>
      </c>
      <c r="AH10" s="64">
        <f>AF10-AG10</f>
        <v>0</v>
      </c>
      <c r="AI10" s="54"/>
      <c r="AJ10" s="54"/>
      <c r="AK10" s="54"/>
    </row>
    <row r="11" spans="1:38" ht="18.75" customHeight="1" x14ac:dyDescent="0.2">
      <c r="A11" s="100"/>
      <c r="B11" s="55">
        <v>2210</v>
      </c>
      <c r="C11" s="96" t="s">
        <v>2</v>
      </c>
      <c r="D11" s="97"/>
      <c r="E11" s="56">
        <f t="shared" si="1"/>
        <v>123754.85</v>
      </c>
      <c r="F11" s="57">
        <f t="shared" si="1"/>
        <v>120649.57</v>
      </c>
      <c r="G11" s="58">
        <f t="shared" ref="G11:G24" si="2">E11-F11</f>
        <v>3105.2799999999988</v>
      </c>
      <c r="H11" s="59">
        <f t="shared" ref="H11:I25" si="3">K11+N11+Q11</f>
        <v>107500</v>
      </c>
      <c r="I11" s="60">
        <f t="shared" si="3"/>
        <v>101967.97</v>
      </c>
      <c r="J11" s="61">
        <f t="shared" ref="J11:J24" si="4">H11-I11</f>
        <v>5532.0299999999988</v>
      </c>
      <c r="K11" s="62">
        <f>92000+18300-2800</f>
        <v>107500</v>
      </c>
      <c r="L11" s="63">
        <v>101967.97</v>
      </c>
      <c r="M11" s="64">
        <f t="shared" ref="M11:M24" si="5">K11-L11</f>
        <v>5532.0299999999988</v>
      </c>
      <c r="N11" s="62">
        <v>0</v>
      </c>
      <c r="O11" s="63">
        <v>0</v>
      </c>
      <c r="P11" s="64">
        <f t="shared" ref="P11:P24" si="6">N11-O11</f>
        <v>0</v>
      </c>
      <c r="Q11" s="62">
        <v>0</v>
      </c>
      <c r="R11" s="63">
        <v>0</v>
      </c>
      <c r="S11" s="64">
        <f t="shared" ref="S11:S24" si="7">Q11-R11</f>
        <v>0</v>
      </c>
      <c r="T11" s="62">
        <v>4.8499999999999996</v>
      </c>
      <c r="U11" s="63">
        <v>2487.1</v>
      </c>
      <c r="V11" s="64">
        <f t="shared" ref="V11:V24" si="8">T11-U11</f>
        <v>-2482.25</v>
      </c>
      <c r="W11" s="62">
        <v>16250</v>
      </c>
      <c r="X11" s="63">
        <v>16194.5</v>
      </c>
      <c r="Y11" s="64">
        <f t="shared" ref="Y11:Y24" si="9">W11-X11</f>
        <v>55.5</v>
      </c>
      <c r="Z11" s="62">
        <v>0</v>
      </c>
      <c r="AA11" s="63">
        <v>0</v>
      </c>
      <c r="AB11" s="64">
        <f t="shared" si="0"/>
        <v>0</v>
      </c>
      <c r="AC11" s="62">
        <v>0</v>
      </c>
      <c r="AD11" s="63">
        <v>0</v>
      </c>
      <c r="AE11" s="64">
        <f t="shared" ref="AE11:AE24" si="10">AC11-AD11</f>
        <v>0</v>
      </c>
      <c r="AF11" s="62">
        <v>0</v>
      </c>
      <c r="AG11" s="63">
        <v>0</v>
      </c>
      <c r="AH11" s="64">
        <f t="shared" ref="AH11:AH24" si="11">AF11-AG11</f>
        <v>0</v>
      </c>
      <c r="AI11" s="54"/>
      <c r="AJ11" s="54"/>
      <c r="AK11" s="54"/>
    </row>
    <row r="12" spans="1:38" ht="18.75" customHeight="1" x14ac:dyDescent="0.2">
      <c r="A12" s="100"/>
      <c r="B12" s="55">
        <v>2230</v>
      </c>
      <c r="C12" s="96" t="s">
        <v>81</v>
      </c>
      <c r="D12" s="97"/>
      <c r="E12" s="56">
        <f t="shared" si="1"/>
        <v>957800</v>
      </c>
      <c r="F12" s="57">
        <f t="shared" si="1"/>
        <v>463167.36</v>
      </c>
      <c r="G12" s="58">
        <f t="shared" si="2"/>
        <v>494632.64</v>
      </c>
      <c r="H12" s="59">
        <f t="shared" si="3"/>
        <v>315450</v>
      </c>
      <c r="I12" s="60">
        <f t="shared" si="3"/>
        <v>206647.81</v>
      </c>
      <c r="J12" s="61">
        <f t="shared" si="4"/>
        <v>108802.19</v>
      </c>
      <c r="K12" s="62">
        <v>315450</v>
      </c>
      <c r="L12" s="63">
        <v>206647.81</v>
      </c>
      <c r="M12" s="64">
        <f t="shared" si="5"/>
        <v>108802.19</v>
      </c>
      <c r="N12" s="62">
        <v>0</v>
      </c>
      <c r="O12" s="63">
        <v>0</v>
      </c>
      <c r="P12" s="64">
        <f t="shared" si="6"/>
        <v>0</v>
      </c>
      <c r="Q12" s="62">
        <v>0</v>
      </c>
      <c r="R12" s="63">
        <v>0</v>
      </c>
      <c r="S12" s="64">
        <f t="shared" si="7"/>
        <v>0</v>
      </c>
      <c r="T12" s="62">
        <v>642350</v>
      </c>
      <c r="U12" s="63">
        <v>256519.55</v>
      </c>
      <c r="V12" s="64">
        <f t="shared" si="8"/>
        <v>385830.45</v>
      </c>
      <c r="W12" s="62">
        <v>0</v>
      </c>
      <c r="X12" s="63">
        <v>0</v>
      </c>
      <c r="Y12" s="64">
        <f t="shared" si="9"/>
        <v>0</v>
      </c>
      <c r="Z12" s="62">
        <v>0</v>
      </c>
      <c r="AA12" s="63">
        <v>0</v>
      </c>
      <c r="AB12" s="64">
        <f t="shared" si="0"/>
        <v>0</v>
      </c>
      <c r="AC12" s="62">
        <v>0</v>
      </c>
      <c r="AD12" s="63">
        <v>0</v>
      </c>
      <c r="AE12" s="64">
        <f t="shared" si="10"/>
        <v>0</v>
      </c>
      <c r="AF12" s="62">
        <v>0</v>
      </c>
      <c r="AG12" s="63">
        <v>0</v>
      </c>
      <c r="AH12" s="64">
        <f t="shared" si="11"/>
        <v>0</v>
      </c>
      <c r="AI12" s="54"/>
      <c r="AJ12" s="54"/>
      <c r="AK12" s="54"/>
    </row>
    <row r="13" spans="1:38" ht="18.75" customHeight="1" x14ac:dyDescent="0.2">
      <c r="A13" s="100"/>
      <c r="B13" s="55">
        <v>2240</v>
      </c>
      <c r="C13" s="96" t="s">
        <v>32</v>
      </c>
      <c r="D13" s="97"/>
      <c r="E13" s="56">
        <f t="shared" si="1"/>
        <v>48250</v>
      </c>
      <c r="F13" s="57">
        <f t="shared" si="1"/>
        <v>44231.100000000006</v>
      </c>
      <c r="G13" s="58">
        <f t="shared" si="2"/>
        <v>4018.8999999999942</v>
      </c>
      <c r="H13" s="59">
        <f t="shared" si="3"/>
        <v>48250</v>
      </c>
      <c r="I13" s="60">
        <f t="shared" si="3"/>
        <v>44231.100000000006</v>
      </c>
      <c r="J13" s="61">
        <f t="shared" si="4"/>
        <v>4018.8999999999942</v>
      </c>
      <c r="K13" s="62">
        <v>48250</v>
      </c>
      <c r="L13" s="63">
        <v>44231.100000000006</v>
      </c>
      <c r="M13" s="64">
        <f t="shared" si="5"/>
        <v>4018.8999999999942</v>
      </c>
      <c r="N13" s="62">
        <v>0</v>
      </c>
      <c r="O13" s="63">
        <v>0</v>
      </c>
      <c r="P13" s="64">
        <f t="shared" si="6"/>
        <v>0</v>
      </c>
      <c r="Q13" s="62">
        <v>0</v>
      </c>
      <c r="R13" s="63">
        <v>0</v>
      </c>
      <c r="S13" s="64">
        <f t="shared" si="7"/>
        <v>0</v>
      </c>
      <c r="T13" s="62">
        <v>0</v>
      </c>
      <c r="U13" s="63">
        <v>0</v>
      </c>
      <c r="V13" s="64">
        <f t="shared" si="8"/>
        <v>0</v>
      </c>
      <c r="W13" s="62">
        <v>0</v>
      </c>
      <c r="X13" s="63">
        <v>0</v>
      </c>
      <c r="Y13" s="64">
        <f t="shared" si="9"/>
        <v>0</v>
      </c>
      <c r="Z13" s="62">
        <v>0</v>
      </c>
      <c r="AA13" s="63">
        <v>0</v>
      </c>
      <c r="AB13" s="64">
        <f t="shared" si="0"/>
        <v>0</v>
      </c>
      <c r="AC13" s="62">
        <v>0</v>
      </c>
      <c r="AD13" s="63">
        <v>0</v>
      </c>
      <c r="AE13" s="64">
        <f t="shared" si="10"/>
        <v>0</v>
      </c>
      <c r="AF13" s="62">
        <v>0</v>
      </c>
      <c r="AG13" s="63">
        <v>0</v>
      </c>
      <c r="AH13" s="64">
        <f t="shared" si="11"/>
        <v>0</v>
      </c>
      <c r="AI13" s="54"/>
      <c r="AJ13" s="54"/>
      <c r="AK13" s="54"/>
    </row>
    <row r="14" spans="1:38" ht="18.75" customHeight="1" x14ac:dyDescent="0.2">
      <c r="A14" s="100"/>
      <c r="B14" s="55">
        <v>2250</v>
      </c>
      <c r="C14" s="96" t="s">
        <v>82</v>
      </c>
      <c r="D14" s="97"/>
      <c r="E14" s="56">
        <f t="shared" si="1"/>
        <v>5500</v>
      </c>
      <c r="F14" s="57">
        <f t="shared" si="1"/>
        <v>1499.6</v>
      </c>
      <c r="G14" s="58">
        <f t="shared" si="2"/>
        <v>4000.4</v>
      </c>
      <c r="H14" s="59">
        <f t="shared" si="3"/>
        <v>5500</v>
      </c>
      <c r="I14" s="60">
        <f t="shared" si="3"/>
        <v>1499.6</v>
      </c>
      <c r="J14" s="61">
        <f t="shared" si="4"/>
        <v>4000.4</v>
      </c>
      <c r="K14" s="62">
        <v>5500</v>
      </c>
      <c r="L14" s="63">
        <v>1499.6</v>
      </c>
      <c r="M14" s="64">
        <f t="shared" si="5"/>
        <v>4000.4</v>
      </c>
      <c r="N14" s="62">
        <v>0</v>
      </c>
      <c r="O14" s="63">
        <v>0</v>
      </c>
      <c r="P14" s="64">
        <f t="shared" si="6"/>
        <v>0</v>
      </c>
      <c r="Q14" s="62">
        <v>0</v>
      </c>
      <c r="R14" s="63">
        <v>0</v>
      </c>
      <c r="S14" s="64">
        <f t="shared" si="7"/>
        <v>0</v>
      </c>
      <c r="T14" s="62">
        <v>0</v>
      </c>
      <c r="U14" s="63">
        <v>0</v>
      </c>
      <c r="V14" s="64">
        <f t="shared" si="8"/>
        <v>0</v>
      </c>
      <c r="W14" s="62">
        <v>0</v>
      </c>
      <c r="X14" s="63">
        <v>0</v>
      </c>
      <c r="Y14" s="64">
        <f t="shared" si="9"/>
        <v>0</v>
      </c>
      <c r="Z14" s="62">
        <v>0</v>
      </c>
      <c r="AA14" s="63">
        <v>0</v>
      </c>
      <c r="AB14" s="64">
        <f t="shared" si="0"/>
        <v>0</v>
      </c>
      <c r="AC14" s="62">
        <v>0</v>
      </c>
      <c r="AD14" s="63">
        <v>0</v>
      </c>
      <c r="AE14" s="64">
        <f t="shared" si="10"/>
        <v>0</v>
      </c>
      <c r="AF14" s="62">
        <v>0</v>
      </c>
      <c r="AG14" s="63">
        <v>0</v>
      </c>
      <c r="AH14" s="64">
        <f t="shared" si="11"/>
        <v>0</v>
      </c>
      <c r="AI14" s="54"/>
      <c r="AJ14" s="54"/>
      <c r="AK14" s="54"/>
    </row>
    <row r="15" spans="1:38" ht="18.75" customHeight="1" x14ac:dyDescent="0.2">
      <c r="A15" s="100"/>
      <c r="B15" s="55">
        <v>2271</v>
      </c>
      <c r="C15" s="96" t="s">
        <v>83</v>
      </c>
      <c r="D15" s="97"/>
      <c r="E15" s="56">
        <f t="shared" si="1"/>
        <v>297600</v>
      </c>
      <c r="F15" s="57">
        <f t="shared" si="1"/>
        <v>147082.13</v>
      </c>
      <c r="G15" s="58">
        <f t="shared" si="2"/>
        <v>150517.87</v>
      </c>
      <c r="H15" s="59">
        <f t="shared" si="3"/>
        <v>297600</v>
      </c>
      <c r="I15" s="60">
        <f t="shared" si="3"/>
        <v>147082.13</v>
      </c>
      <c r="J15" s="61">
        <f t="shared" si="4"/>
        <v>150517.87</v>
      </c>
      <c r="K15" s="62">
        <v>297600</v>
      </c>
      <c r="L15" s="63">
        <v>147082.13</v>
      </c>
      <c r="M15" s="64">
        <f t="shared" si="5"/>
        <v>150517.87</v>
      </c>
      <c r="N15" s="62">
        <v>0</v>
      </c>
      <c r="O15" s="63">
        <v>0</v>
      </c>
      <c r="P15" s="64">
        <f t="shared" si="6"/>
        <v>0</v>
      </c>
      <c r="Q15" s="62">
        <v>0</v>
      </c>
      <c r="R15" s="63">
        <v>0</v>
      </c>
      <c r="S15" s="64">
        <f t="shared" si="7"/>
        <v>0</v>
      </c>
      <c r="T15" s="62">
        <v>0</v>
      </c>
      <c r="U15" s="63">
        <v>0</v>
      </c>
      <c r="V15" s="64">
        <f t="shared" si="8"/>
        <v>0</v>
      </c>
      <c r="W15" s="62">
        <v>0</v>
      </c>
      <c r="X15" s="63">
        <v>0</v>
      </c>
      <c r="Y15" s="64">
        <f t="shared" si="9"/>
        <v>0</v>
      </c>
      <c r="Z15" s="62">
        <v>0</v>
      </c>
      <c r="AA15" s="63">
        <v>0</v>
      </c>
      <c r="AB15" s="64">
        <f t="shared" si="0"/>
        <v>0</v>
      </c>
      <c r="AC15" s="62">
        <v>0</v>
      </c>
      <c r="AD15" s="63">
        <v>0</v>
      </c>
      <c r="AE15" s="64">
        <f t="shared" si="10"/>
        <v>0</v>
      </c>
      <c r="AF15" s="62">
        <v>0</v>
      </c>
      <c r="AG15" s="63">
        <v>0</v>
      </c>
      <c r="AH15" s="64">
        <f t="shared" si="11"/>
        <v>0</v>
      </c>
      <c r="AI15" s="54"/>
      <c r="AJ15" s="54"/>
      <c r="AK15" s="54"/>
    </row>
    <row r="16" spans="1:38" ht="18.75" customHeight="1" x14ac:dyDescent="0.2">
      <c r="A16" s="100"/>
      <c r="B16" s="55">
        <v>2272</v>
      </c>
      <c r="C16" s="96" t="s">
        <v>84</v>
      </c>
      <c r="D16" s="97"/>
      <c r="E16" s="56">
        <f t="shared" si="1"/>
        <v>43200</v>
      </c>
      <c r="F16" s="57">
        <f t="shared" si="1"/>
        <v>17414.64</v>
      </c>
      <c r="G16" s="58">
        <f t="shared" si="2"/>
        <v>25785.360000000001</v>
      </c>
      <c r="H16" s="59">
        <f t="shared" si="3"/>
        <v>43200</v>
      </c>
      <c r="I16" s="60">
        <f t="shared" si="3"/>
        <v>17414.64</v>
      </c>
      <c r="J16" s="61">
        <f t="shared" si="4"/>
        <v>25785.360000000001</v>
      </c>
      <c r="K16" s="62">
        <v>43200</v>
      </c>
      <c r="L16" s="63">
        <v>17414.64</v>
      </c>
      <c r="M16" s="64">
        <f t="shared" si="5"/>
        <v>25785.360000000001</v>
      </c>
      <c r="N16" s="62">
        <v>0</v>
      </c>
      <c r="O16" s="63">
        <v>0</v>
      </c>
      <c r="P16" s="64">
        <f t="shared" si="6"/>
        <v>0</v>
      </c>
      <c r="Q16" s="62">
        <v>0</v>
      </c>
      <c r="R16" s="63">
        <v>0</v>
      </c>
      <c r="S16" s="64">
        <f t="shared" si="7"/>
        <v>0</v>
      </c>
      <c r="T16" s="62">
        <v>0</v>
      </c>
      <c r="U16" s="63">
        <v>0</v>
      </c>
      <c r="V16" s="64">
        <f t="shared" si="8"/>
        <v>0</v>
      </c>
      <c r="W16" s="62">
        <v>0</v>
      </c>
      <c r="X16" s="63">
        <v>0</v>
      </c>
      <c r="Y16" s="64">
        <f t="shared" si="9"/>
        <v>0</v>
      </c>
      <c r="Z16" s="62">
        <v>0</v>
      </c>
      <c r="AA16" s="63">
        <v>0</v>
      </c>
      <c r="AB16" s="64">
        <f t="shared" si="0"/>
        <v>0</v>
      </c>
      <c r="AC16" s="62">
        <v>0</v>
      </c>
      <c r="AD16" s="63">
        <v>0</v>
      </c>
      <c r="AE16" s="64">
        <f t="shared" si="10"/>
        <v>0</v>
      </c>
      <c r="AF16" s="62">
        <v>0</v>
      </c>
      <c r="AG16" s="63">
        <v>0</v>
      </c>
      <c r="AH16" s="64">
        <f t="shared" si="11"/>
        <v>0</v>
      </c>
      <c r="AI16" s="54"/>
      <c r="AJ16" s="54"/>
      <c r="AK16" s="54"/>
    </row>
    <row r="17" spans="1:37" ht="18.75" customHeight="1" x14ac:dyDescent="0.2">
      <c r="A17" s="100"/>
      <c r="B17" s="55">
        <v>2273</v>
      </c>
      <c r="C17" s="96" t="s">
        <v>85</v>
      </c>
      <c r="D17" s="97"/>
      <c r="E17" s="56">
        <f t="shared" si="1"/>
        <v>57800</v>
      </c>
      <c r="F17" s="57">
        <f t="shared" si="1"/>
        <v>39201.14</v>
      </c>
      <c r="G17" s="58">
        <f t="shared" si="2"/>
        <v>18598.86</v>
      </c>
      <c r="H17" s="59">
        <f t="shared" si="3"/>
        <v>57800</v>
      </c>
      <c r="I17" s="60">
        <f t="shared" si="3"/>
        <v>39201.14</v>
      </c>
      <c r="J17" s="61">
        <f t="shared" si="4"/>
        <v>18598.86</v>
      </c>
      <c r="K17" s="62">
        <v>57800</v>
      </c>
      <c r="L17" s="63">
        <v>39201.14</v>
      </c>
      <c r="M17" s="64">
        <f t="shared" si="5"/>
        <v>18598.86</v>
      </c>
      <c r="N17" s="62">
        <v>0</v>
      </c>
      <c r="O17" s="63">
        <v>0</v>
      </c>
      <c r="P17" s="64">
        <f t="shared" si="6"/>
        <v>0</v>
      </c>
      <c r="Q17" s="62">
        <v>0</v>
      </c>
      <c r="R17" s="63">
        <v>0</v>
      </c>
      <c r="S17" s="64">
        <f t="shared" si="7"/>
        <v>0</v>
      </c>
      <c r="T17" s="62">
        <v>0</v>
      </c>
      <c r="U17" s="63">
        <v>0</v>
      </c>
      <c r="V17" s="64">
        <f t="shared" si="8"/>
        <v>0</v>
      </c>
      <c r="W17" s="62">
        <v>0</v>
      </c>
      <c r="X17" s="63">
        <v>0</v>
      </c>
      <c r="Y17" s="64">
        <f t="shared" si="9"/>
        <v>0</v>
      </c>
      <c r="Z17" s="62">
        <v>0</v>
      </c>
      <c r="AA17" s="63">
        <v>0</v>
      </c>
      <c r="AB17" s="64">
        <f t="shared" si="0"/>
        <v>0</v>
      </c>
      <c r="AC17" s="62">
        <v>0</v>
      </c>
      <c r="AD17" s="63">
        <v>0</v>
      </c>
      <c r="AE17" s="64">
        <f t="shared" si="10"/>
        <v>0</v>
      </c>
      <c r="AF17" s="62">
        <v>0</v>
      </c>
      <c r="AG17" s="63">
        <v>0</v>
      </c>
      <c r="AH17" s="64">
        <f t="shared" si="11"/>
        <v>0</v>
      </c>
      <c r="AI17" s="54"/>
      <c r="AJ17" s="54"/>
      <c r="AK17" s="54"/>
    </row>
    <row r="18" spans="1:37" ht="18.75" customHeight="1" x14ac:dyDescent="0.2">
      <c r="A18" s="100"/>
      <c r="B18" s="55">
        <v>2274</v>
      </c>
      <c r="C18" s="96" t="s">
        <v>86</v>
      </c>
      <c r="D18" s="97"/>
      <c r="E18" s="56">
        <f t="shared" si="1"/>
        <v>38300</v>
      </c>
      <c r="F18" s="57">
        <f t="shared" si="1"/>
        <v>11908.63</v>
      </c>
      <c r="G18" s="58">
        <f t="shared" si="2"/>
        <v>26391.370000000003</v>
      </c>
      <c r="H18" s="59">
        <f t="shared" si="3"/>
        <v>26300</v>
      </c>
      <c r="I18" s="60">
        <f t="shared" si="3"/>
        <v>10065.929999999998</v>
      </c>
      <c r="J18" s="61">
        <f t="shared" si="4"/>
        <v>16234.070000000002</v>
      </c>
      <c r="K18" s="62">
        <v>26300</v>
      </c>
      <c r="L18" s="63">
        <v>10065.929999999998</v>
      </c>
      <c r="M18" s="64">
        <f t="shared" si="5"/>
        <v>16234.070000000002</v>
      </c>
      <c r="N18" s="62">
        <v>0</v>
      </c>
      <c r="O18" s="63">
        <v>0</v>
      </c>
      <c r="P18" s="64">
        <f t="shared" si="6"/>
        <v>0</v>
      </c>
      <c r="Q18" s="62">
        <v>0</v>
      </c>
      <c r="R18" s="63">
        <v>0</v>
      </c>
      <c r="S18" s="64">
        <f t="shared" si="7"/>
        <v>0</v>
      </c>
      <c r="T18" s="62">
        <v>12000</v>
      </c>
      <c r="U18" s="63">
        <v>1842.7</v>
      </c>
      <c r="V18" s="64">
        <f t="shared" si="8"/>
        <v>10157.299999999999</v>
      </c>
      <c r="W18" s="62">
        <v>0</v>
      </c>
      <c r="X18" s="63">
        <v>0</v>
      </c>
      <c r="Y18" s="64">
        <f t="shared" si="9"/>
        <v>0</v>
      </c>
      <c r="Z18" s="62">
        <v>0</v>
      </c>
      <c r="AA18" s="63">
        <v>0</v>
      </c>
      <c r="AB18" s="64">
        <f t="shared" si="0"/>
        <v>0</v>
      </c>
      <c r="AC18" s="62">
        <v>0</v>
      </c>
      <c r="AD18" s="63">
        <v>0</v>
      </c>
      <c r="AE18" s="64">
        <f t="shared" si="10"/>
        <v>0</v>
      </c>
      <c r="AF18" s="62">
        <v>0</v>
      </c>
      <c r="AG18" s="63">
        <v>0</v>
      </c>
      <c r="AH18" s="64">
        <f t="shared" si="11"/>
        <v>0</v>
      </c>
      <c r="AI18" s="54"/>
      <c r="AJ18" s="54"/>
      <c r="AK18" s="54"/>
    </row>
    <row r="19" spans="1:37" ht="18.75" customHeight="1" x14ac:dyDescent="0.2">
      <c r="A19" s="100"/>
      <c r="B19" s="55">
        <v>2275</v>
      </c>
      <c r="C19" s="96" t="s">
        <v>87</v>
      </c>
      <c r="D19" s="97"/>
      <c r="E19" s="56">
        <f t="shared" si="1"/>
        <v>3100</v>
      </c>
      <c r="F19" s="57">
        <f t="shared" si="1"/>
        <v>2300.1299999999997</v>
      </c>
      <c r="G19" s="58">
        <f t="shared" si="2"/>
        <v>799.87000000000035</v>
      </c>
      <c r="H19" s="59">
        <f t="shared" si="3"/>
        <v>3100</v>
      </c>
      <c r="I19" s="60">
        <f t="shared" si="3"/>
        <v>2300.1299999999997</v>
      </c>
      <c r="J19" s="61">
        <f t="shared" si="4"/>
        <v>799.87000000000035</v>
      </c>
      <c r="K19" s="62">
        <v>3100</v>
      </c>
      <c r="L19" s="63">
        <v>2300.1299999999997</v>
      </c>
      <c r="M19" s="64">
        <f t="shared" si="5"/>
        <v>799.87000000000035</v>
      </c>
      <c r="N19" s="62">
        <v>0</v>
      </c>
      <c r="O19" s="63">
        <v>0</v>
      </c>
      <c r="P19" s="64">
        <f t="shared" si="6"/>
        <v>0</v>
      </c>
      <c r="Q19" s="62">
        <v>0</v>
      </c>
      <c r="R19" s="63">
        <v>0</v>
      </c>
      <c r="S19" s="64">
        <f t="shared" si="7"/>
        <v>0</v>
      </c>
      <c r="T19" s="62">
        <v>0</v>
      </c>
      <c r="U19" s="63">
        <v>0</v>
      </c>
      <c r="V19" s="64">
        <f t="shared" si="8"/>
        <v>0</v>
      </c>
      <c r="W19" s="62">
        <v>0</v>
      </c>
      <c r="X19" s="63">
        <v>0</v>
      </c>
      <c r="Y19" s="64">
        <f t="shared" si="9"/>
        <v>0</v>
      </c>
      <c r="Z19" s="62">
        <v>0</v>
      </c>
      <c r="AA19" s="63">
        <v>0</v>
      </c>
      <c r="AB19" s="64">
        <f t="shared" si="0"/>
        <v>0</v>
      </c>
      <c r="AC19" s="62">
        <v>0</v>
      </c>
      <c r="AD19" s="63">
        <v>0</v>
      </c>
      <c r="AE19" s="64">
        <f t="shared" si="10"/>
        <v>0</v>
      </c>
      <c r="AF19" s="62">
        <v>0</v>
      </c>
      <c r="AG19" s="63">
        <v>0</v>
      </c>
      <c r="AH19" s="64">
        <f t="shared" si="11"/>
        <v>0</v>
      </c>
      <c r="AI19" s="54"/>
      <c r="AJ19" s="54"/>
      <c r="AK19" s="54"/>
    </row>
    <row r="20" spans="1:37" ht="18.75" customHeight="1" x14ac:dyDescent="0.2">
      <c r="A20" s="100"/>
      <c r="B20" s="55">
        <v>2282</v>
      </c>
      <c r="C20" s="98" t="s">
        <v>88</v>
      </c>
      <c r="D20" s="99"/>
      <c r="E20" s="56">
        <f t="shared" si="1"/>
        <v>3800</v>
      </c>
      <c r="F20" s="57">
        <f t="shared" si="1"/>
        <v>3714</v>
      </c>
      <c r="G20" s="58">
        <f t="shared" si="2"/>
        <v>86</v>
      </c>
      <c r="H20" s="59">
        <f t="shared" si="3"/>
        <v>3800</v>
      </c>
      <c r="I20" s="60">
        <f t="shared" si="3"/>
        <v>3714</v>
      </c>
      <c r="J20" s="61">
        <f t="shared" si="4"/>
        <v>86</v>
      </c>
      <c r="K20" s="62">
        <v>3800</v>
      </c>
      <c r="L20" s="63">
        <v>3714</v>
      </c>
      <c r="M20" s="64">
        <f t="shared" si="5"/>
        <v>86</v>
      </c>
      <c r="N20" s="62">
        <v>0</v>
      </c>
      <c r="O20" s="63">
        <v>0</v>
      </c>
      <c r="P20" s="64">
        <f t="shared" si="6"/>
        <v>0</v>
      </c>
      <c r="Q20" s="62">
        <v>0</v>
      </c>
      <c r="R20" s="63">
        <v>0</v>
      </c>
      <c r="S20" s="64">
        <f t="shared" si="7"/>
        <v>0</v>
      </c>
      <c r="T20" s="62">
        <v>0</v>
      </c>
      <c r="U20" s="63">
        <v>0</v>
      </c>
      <c r="V20" s="64">
        <f t="shared" si="8"/>
        <v>0</v>
      </c>
      <c r="W20" s="62">
        <v>0</v>
      </c>
      <c r="X20" s="63">
        <v>0</v>
      </c>
      <c r="Y20" s="64">
        <f t="shared" si="9"/>
        <v>0</v>
      </c>
      <c r="Z20" s="62">
        <v>0</v>
      </c>
      <c r="AA20" s="63">
        <v>0</v>
      </c>
      <c r="AB20" s="64">
        <f t="shared" si="0"/>
        <v>0</v>
      </c>
      <c r="AC20" s="62">
        <v>0</v>
      </c>
      <c r="AD20" s="63">
        <v>0</v>
      </c>
      <c r="AE20" s="64">
        <f t="shared" si="10"/>
        <v>0</v>
      </c>
      <c r="AF20" s="62">
        <v>0</v>
      </c>
      <c r="AG20" s="63">
        <v>0</v>
      </c>
      <c r="AH20" s="64">
        <f t="shared" si="11"/>
        <v>0</v>
      </c>
      <c r="AI20" s="54"/>
      <c r="AJ20" s="54"/>
      <c r="AK20" s="54"/>
    </row>
    <row r="21" spans="1:37" ht="18.75" customHeight="1" x14ac:dyDescent="0.2">
      <c r="A21" s="100"/>
      <c r="B21" s="55">
        <v>2730</v>
      </c>
      <c r="C21" s="96" t="s">
        <v>89</v>
      </c>
      <c r="D21" s="97"/>
      <c r="E21" s="56">
        <f t="shared" si="1"/>
        <v>0</v>
      </c>
      <c r="F21" s="57">
        <f t="shared" si="1"/>
        <v>0</v>
      </c>
      <c r="G21" s="58">
        <f t="shared" si="2"/>
        <v>0</v>
      </c>
      <c r="H21" s="59">
        <f t="shared" si="3"/>
        <v>0</v>
      </c>
      <c r="I21" s="60">
        <f t="shared" si="3"/>
        <v>0</v>
      </c>
      <c r="J21" s="61">
        <f t="shared" si="4"/>
        <v>0</v>
      </c>
      <c r="K21" s="62">
        <v>0</v>
      </c>
      <c r="L21" s="63">
        <v>0</v>
      </c>
      <c r="M21" s="64">
        <f t="shared" si="5"/>
        <v>0</v>
      </c>
      <c r="N21" s="62">
        <v>0</v>
      </c>
      <c r="O21" s="63">
        <v>0</v>
      </c>
      <c r="P21" s="64">
        <f t="shared" si="6"/>
        <v>0</v>
      </c>
      <c r="Q21" s="62">
        <v>0</v>
      </c>
      <c r="R21" s="63">
        <v>0</v>
      </c>
      <c r="S21" s="64">
        <f t="shared" si="7"/>
        <v>0</v>
      </c>
      <c r="T21" s="62">
        <v>0</v>
      </c>
      <c r="U21" s="63">
        <v>0</v>
      </c>
      <c r="V21" s="64">
        <f t="shared" si="8"/>
        <v>0</v>
      </c>
      <c r="W21" s="62">
        <v>0</v>
      </c>
      <c r="X21" s="63">
        <v>0</v>
      </c>
      <c r="Y21" s="64">
        <f t="shared" si="9"/>
        <v>0</v>
      </c>
      <c r="Z21" s="62">
        <v>0</v>
      </c>
      <c r="AA21" s="63">
        <v>0</v>
      </c>
      <c r="AB21" s="64">
        <f t="shared" si="0"/>
        <v>0</v>
      </c>
      <c r="AC21" s="62">
        <v>0</v>
      </c>
      <c r="AD21" s="63">
        <v>0</v>
      </c>
      <c r="AE21" s="64">
        <f t="shared" si="10"/>
        <v>0</v>
      </c>
      <c r="AF21" s="62">
        <v>0</v>
      </c>
      <c r="AG21" s="63">
        <v>0</v>
      </c>
      <c r="AH21" s="64">
        <f t="shared" si="11"/>
        <v>0</v>
      </c>
      <c r="AI21" s="54"/>
      <c r="AJ21" s="54"/>
      <c r="AK21" s="54"/>
    </row>
    <row r="22" spans="1:37" ht="18.75" customHeight="1" x14ac:dyDescent="0.2">
      <c r="A22" s="100"/>
      <c r="B22" s="55">
        <v>2800</v>
      </c>
      <c r="C22" s="96" t="s">
        <v>90</v>
      </c>
      <c r="D22" s="97"/>
      <c r="E22" s="56">
        <f t="shared" si="1"/>
        <v>800</v>
      </c>
      <c r="F22" s="57">
        <f t="shared" si="1"/>
        <v>697.07</v>
      </c>
      <c r="G22" s="58">
        <f t="shared" si="2"/>
        <v>102.92999999999995</v>
      </c>
      <c r="H22" s="59">
        <f t="shared" si="3"/>
        <v>800</v>
      </c>
      <c r="I22" s="60">
        <f t="shared" si="3"/>
        <v>697.07</v>
      </c>
      <c r="J22" s="61">
        <f t="shared" si="4"/>
        <v>102.92999999999995</v>
      </c>
      <c r="K22" s="62">
        <v>800</v>
      </c>
      <c r="L22" s="63">
        <v>697.07</v>
      </c>
      <c r="M22" s="64">
        <f t="shared" si="5"/>
        <v>102.92999999999995</v>
      </c>
      <c r="N22" s="62">
        <v>0</v>
      </c>
      <c r="O22" s="63">
        <v>0</v>
      </c>
      <c r="P22" s="64">
        <f t="shared" si="6"/>
        <v>0</v>
      </c>
      <c r="Q22" s="62">
        <v>0</v>
      </c>
      <c r="R22" s="63">
        <v>0</v>
      </c>
      <c r="S22" s="64">
        <f t="shared" si="7"/>
        <v>0</v>
      </c>
      <c r="T22" s="62">
        <v>0</v>
      </c>
      <c r="U22" s="63">
        <v>0</v>
      </c>
      <c r="V22" s="64">
        <f t="shared" si="8"/>
        <v>0</v>
      </c>
      <c r="W22" s="62">
        <v>0</v>
      </c>
      <c r="X22" s="63">
        <v>0</v>
      </c>
      <c r="Y22" s="64">
        <f t="shared" si="9"/>
        <v>0</v>
      </c>
      <c r="Z22" s="62">
        <v>0</v>
      </c>
      <c r="AA22" s="63">
        <v>0</v>
      </c>
      <c r="AB22" s="64">
        <f t="shared" si="0"/>
        <v>0</v>
      </c>
      <c r="AC22" s="62">
        <v>0</v>
      </c>
      <c r="AD22" s="63">
        <v>0</v>
      </c>
      <c r="AE22" s="64">
        <f t="shared" si="10"/>
        <v>0</v>
      </c>
      <c r="AF22" s="62">
        <v>0</v>
      </c>
      <c r="AG22" s="63">
        <v>0</v>
      </c>
      <c r="AH22" s="64">
        <f t="shared" si="11"/>
        <v>0</v>
      </c>
      <c r="AI22" s="54"/>
      <c r="AJ22" s="54"/>
      <c r="AK22" s="54"/>
    </row>
    <row r="23" spans="1:37" ht="18.75" customHeight="1" x14ac:dyDescent="0.2">
      <c r="A23" s="100"/>
      <c r="B23" s="55">
        <v>3110</v>
      </c>
      <c r="C23" s="96" t="s">
        <v>91</v>
      </c>
      <c r="D23" s="97"/>
      <c r="E23" s="56">
        <f t="shared" si="1"/>
        <v>21000</v>
      </c>
      <c r="F23" s="57">
        <f t="shared" si="1"/>
        <v>21000</v>
      </c>
      <c r="G23" s="58">
        <f t="shared" si="2"/>
        <v>0</v>
      </c>
      <c r="H23" s="59">
        <f t="shared" si="3"/>
        <v>0</v>
      </c>
      <c r="I23" s="60">
        <f t="shared" si="3"/>
        <v>0</v>
      </c>
      <c r="J23" s="61">
        <f t="shared" si="4"/>
        <v>0</v>
      </c>
      <c r="K23" s="62">
        <v>0</v>
      </c>
      <c r="L23" s="63">
        <v>0</v>
      </c>
      <c r="M23" s="64">
        <f t="shared" si="5"/>
        <v>0</v>
      </c>
      <c r="N23" s="62">
        <v>0</v>
      </c>
      <c r="O23" s="63">
        <v>0</v>
      </c>
      <c r="P23" s="64">
        <f t="shared" si="6"/>
        <v>0</v>
      </c>
      <c r="Q23" s="62">
        <v>0</v>
      </c>
      <c r="R23" s="63">
        <v>0</v>
      </c>
      <c r="S23" s="64">
        <f t="shared" si="7"/>
        <v>0</v>
      </c>
      <c r="T23" s="62">
        <v>0</v>
      </c>
      <c r="U23" s="63">
        <v>0</v>
      </c>
      <c r="V23" s="64">
        <f t="shared" si="8"/>
        <v>0</v>
      </c>
      <c r="W23" s="62">
        <v>0</v>
      </c>
      <c r="X23" s="63">
        <v>0</v>
      </c>
      <c r="Y23" s="64">
        <f t="shared" si="9"/>
        <v>0</v>
      </c>
      <c r="Z23" s="62">
        <v>21000</v>
      </c>
      <c r="AA23" s="63">
        <v>21000</v>
      </c>
      <c r="AB23" s="64">
        <f t="shared" si="0"/>
        <v>0</v>
      </c>
      <c r="AC23" s="62">
        <v>0</v>
      </c>
      <c r="AD23" s="63"/>
      <c r="AE23" s="64">
        <f t="shared" si="10"/>
        <v>0</v>
      </c>
      <c r="AF23" s="62"/>
      <c r="AG23" s="63">
        <v>0</v>
      </c>
      <c r="AH23" s="64">
        <f t="shared" si="11"/>
        <v>0</v>
      </c>
      <c r="AI23" s="54"/>
      <c r="AJ23" s="54"/>
      <c r="AK23" s="54"/>
    </row>
    <row r="24" spans="1:37" ht="18.75" customHeight="1" x14ac:dyDescent="0.2">
      <c r="A24" s="100"/>
      <c r="B24" s="65">
        <v>3132</v>
      </c>
      <c r="C24" s="92" t="s">
        <v>92</v>
      </c>
      <c r="D24" s="93"/>
      <c r="E24" s="56">
        <f t="shared" si="1"/>
        <v>49410</v>
      </c>
      <c r="F24" s="57">
        <f t="shared" si="1"/>
        <v>49410</v>
      </c>
      <c r="G24" s="58">
        <f t="shared" si="2"/>
        <v>0</v>
      </c>
      <c r="H24" s="59">
        <f t="shared" si="3"/>
        <v>0</v>
      </c>
      <c r="I24" s="60">
        <f t="shared" si="3"/>
        <v>0</v>
      </c>
      <c r="J24" s="61">
        <f t="shared" si="4"/>
        <v>0</v>
      </c>
      <c r="K24" s="62">
        <v>0</v>
      </c>
      <c r="L24" s="63">
        <v>0</v>
      </c>
      <c r="M24" s="64">
        <f t="shared" si="5"/>
        <v>0</v>
      </c>
      <c r="N24" s="62">
        <v>0</v>
      </c>
      <c r="O24" s="63">
        <v>0</v>
      </c>
      <c r="P24" s="64">
        <f t="shared" si="6"/>
        <v>0</v>
      </c>
      <c r="Q24" s="62">
        <v>0</v>
      </c>
      <c r="R24" s="63">
        <v>0</v>
      </c>
      <c r="S24" s="64">
        <f t="shared" si="7"/>
        <v>0</v>
      </c>
      <c r="T24" s="62">
        <v>0</v>
      </c>
      <c r="U24" s="63">
        <v>0</v>
      </c>
      <c r="V24" s="64">
        <f t="shared" si="8"/>
        <v>0</v>
      </c>
      <c r="W24" s="62">
        <v>0</v>
      </c>
      <c r="X24" s="63">
        <v>0</v>
      </c>
      <c r="Y24" s="64">
        <f t="shared" si="9"/>
        <v>0</v>
      </c>
      <c r="Z24" s="62">
        <v>0</v>
      </c>
      <c r="AA24" s="63">
        <v>0</v>
      </c>
      <c r="AB24" s="64">
        <f t="shared" si="0"/>
        <v>0</v>
      </c>
      <c r="AC24" s="62">
        <v>49410</v>
      </c>
      <c r="AD24" s="63">
        <v>49410</v>
      </c>
      <c r="AE24" s="64">
        <f t="shared" si="10"/>
        <v>0</v>
      </c>
      <c r="AF24" s="62">
        <v>0</v>
      </c>
      <c r="AG24" s="63">
        <v>0</v>
      </c>
      <c r="AH24" s="64">
        <f t="shared" si="11"/>
        <v>0</v>
      </c>
      <c r="AI24" s="54"/>
      <c r="AJ24" s="54"/>
      <c r="AK24" s="54"/>
    </row>
    <row r="25" spans="1:37" ht="18.75" customHeight="1" thickBot="1" x14ac:dyDescent="0.25">
      <c r="A25" s="100"/>
      <c r="B25" s="65">
        <v>3142</v>
      </c>
      <c r="C25" s="94" t="s">
        <v>93</v>
      </c>
      <c r="D25" s="95"/>
      <c r="E25" s="66">
        <f t="shared" si="1"/>
        <v>0</v>
      </c>
      <c r="F25" s="67">
        <f t="shared" si="1"/>
        <v>0</v>
      </c>
      <c r="G25" s="68">
        <f>E25-F25</f>
        <v>0</v>
      </c>
      <c r="H25" s="69">
        <f t="shared" si="3"/>
        <v>0</v>
      </c>
      <c r="I25" s="70">
        <f t="shared" si="3"/>
        <v>0</v>
      </c>
      <c r="J25" s="71">
        <f>H25-I25</f>
        <v>0</v>
      </c>
      <c r="K25" s="72">
        <v>0</v>
      </c>
      <c r="L25" s="63">
        <v>0</v>
      </c>
      <c r="M25" s="73">
        <f>K25-L25</f>
        <v>0</v>
      </c>
      <c r="N25" s="72">
        <v>0</v>
      </c>
      <c r="O25" s="63">
        <v>0</v>
      </c>
      <c r="P25" s="73">
        <f>N25-O25</f>
        <v>0</v>
      </c>
      <c r="Q25" s="72">
        <v>0</v>
      </c>
      <c r="R25" s="63">
        <v>0</v>
      </c>
      <c r="S25" s="73">
        <f>Q25-R25</f>
        <v>0</v>
      </c>
      <c r="T25" s="72">
        <v>0</v>
      </c>
      <c r="U25" s="63">
        <v>0</v>
      </c>
      <c r="V25" s="73">
        <f>T25-U25</f>
        <v>0</v>
      </c>
      <c r="W25" s="72">
        <v>0</v>
      </c>
      <c r="X25" s="63">
        <v>0</v>
      </c>
      <c r="Y25" s="73">
        <f>W25-X25</f>
        <v>0</v>
      </c>
      <c r="Z25" s="72">
        <v>0</v>
      </c>
      <c r="AA25" s="63">
        <v>0</v>
      </c>
      <c r="AB25" s="73">
        <f t="shared" si="0"/>
        <v>0</v>
      </c>
      <c r="AC25" s="72">
        <v>0</v>
      </c>
      <c r="AD25" s="63">
        <v>0</v>
      </c>
      <c r="AE25" s="73">
        <f>AC25-AD25</f>
        <v>0</v>
      </c>
      <c r="AF25" s="72">
        <v>0</v>
      </c>
      <c r="AG25" s="63">
        <v>0</v>
      </c>
      <c r="AH25" s="73">
        <f>AF25-AG25</f>
        <v>0</v>
      </c>
      <c r="AI25" s="54"/>
      <c r="AJ25" s="54"/>
      <c r="AK25" s="54"/>
    </row>
    <row r="26" spans="1:37" ht="18.75" customHeight="1" thickBot="1" x14ac:dyDescent="0.25">
      <c r="A26" s="74" t="s">
        <v>94</v>
      </c>
      <c r="B26" s="75"/>
      <c r="C26" s="75"/>
      <c r="D26" s="75"/>
      <c r="E26" s="76">
        <f t="shared" ref="E26:J26" si="12">SUM(E9:E25)</f>
        <v>5353514.8499999996</v>
      </c>
      <c r="F26" s="77">
        <f t="shared" si="12"/>
        <v>3762421.6299999994</v>
      </c>
      <c r="G26" s="78">
        <f t="shared" si="12"/>
        <v>1591093.2200000004</v>
      </c>
      <c r="H26" s="79">
        <f t="shared" si="12"/>
        <v>4612500</v>
      </c>
      <c r="I26" s="80">
        <f t="shared" si="12"/>
        <v>3414967.7800000003</v>
      </c>
      <c r="J26" s="78">
        <f t="shared" si="12"/>
        <v>1197532.2200000007</v>
      </c>
      <c r="K26" s="81">
        <f t="shared" ref="K26:S26" si="13">SUM(K9:K24)</f>
        <v>4612500</v>
      </c>
      <c r="L26" s="82">
        <f t="shared" si="13"/>
        <v>3414967.7800000003</v>
      </c>
      <c r="M26" s="83">
        <f t="shared" si="13"/>
        <v>1197532.2200000007</v>
      </c>
      <c r="N26" s="81">
        <f>SUM(N9:N24)</f>
        <v>0</v>
      </c>
      <c r="O26" s="82">
        <f>SUM(O9:O24)</f>
        <v>0</v>
      </c>
      <c r="P26" s="83">
        <f>SUM(P9:P24)</f>
        <v>0</v>
      </c>
      <c r="Q26" s="81">
        <f t="shared" si="13"/>
        <v>0</v>
      </c>
      <c r="R26" s="82">
        <f t="shared" si="13"/>
        <v>0</v>
      </c>
      <c r="S26" s="83">
        <f t="shared" si="13"/>
        <v>0</v>
      </c>
      <c r="T26" s="84">
        <f>SUM(T9:T25)</f>
        <v>654354.85</v>
      </c>
      <c r="U26" s="85">
        <f>SUM(U9:U25)</f>
        <v>260849.35</v>
      </c>
      <c r="V26" s="83">
        <f>SUM(V9:V24)</f>
        <v>393505.5</v>
      </c>
      <c r="W26" s="86">
        <f>SUM(W9:W25)</f>
        <v>16250</v>
      </c>
      <c r="X26" s="85">
        <f>SUM(X9:X25)</f>
        <v>16194.5</v>
      </c>
      <c r="Y26" s="83">
        <f>SUM(Y9:Y24)</f>
        <v>55.5</v>
      </c>
      <c r="Z26" s="84">
        <f>SUM(Z9:Z25)</f>
        <v>21000</v>
      </c>
      <c r="AA26" s="85">
        <f>SUM(AA9:AA25)</f>
        <v>21000</v>
      </c>
      <c r="AB26" s="83">
        <f>SUM(AB9:AB24)</f>
        <v>0</v>
      </c>
      <c r="AC26" s="87">
        <f>SUM(AC9:AC25)</f>
        <v>49410</v>
      </c>
      <c r="AD26" s="88">
        <f>SUM(AD9:AD25)</f>
        <v>49410</v>
      </c>
      <c r="AE26" s="83">
        <f>SUM(AE9:AE24)</f>
        <v>0</v>
      </c>
      <c r="AF26" s="84">
        <f>SUM(AF9:AF25)</f>
        <v>0</v>
      </c>
      <c r="AG26" s="85">
        <f>SUM(AG9:AG25)</f>
        <v>0</v>
      </c>
      <c r="AH26" s="83">
        <f>SUM(AH9:AH24)</f>
        <v>0</v>
      </c>
      <c r="AI26" s="54"/>
      <c r="AJ26" s="54"/>
      <c r="AK26" s="54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96C7-F6AC-4F84-9E37-95ACBF8C53E8}">
  <sheetPr codeName="Лист4">
    <pageSetUpPr fitToPage="1"/>
  </sheetPr>
  <dimension ref="A1:F118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5" x14ac:dyDescent="0.3">
      <c r="A1" s="134" t="s">
        <v>0</v>
      </c>
      <c r="B1" s="134"/>
      <c r="C1" s="134"/>
      <c r="D1" s="134"/>
    </row>
    <row r="2" spans="1:5" x14ac:dyDescent="0.3">
      <c r="A2" s="134" t="str">
        <f>ЗДО1!B4</f>
        <v>за 9 місяців 2021 р.</v>
      </c>
      <c r="B2" s="134"/>
      <c r="C2" s="134"/>
      <c r="D2" s="134"/>
    </row>
    <row r="3" spans="1:5" x14ac:dyDescent="0.3">
      <c r="D3" s="2" t="s">
        <v>1</v>
      </c>
    </row>
    <row r="4" spans="1:5" ht="51" customHeight="1" x14ac:dyDescent="0.3">
      <c r="A4" s="3">
        <v>2210</v>
      </c>
      <c r="B4" s="133" t="s">
        <v>2</v>
      </c>
      <c r="C4" s="133"/>
      <c r="D4" s="4">
        <f>SUM(D6:D49)</f>
        <v>101967.97</v>
      </c>
      <c r="E4" s="5">
        <f>D5-D4</f>
        <v>0</v>
      </c>
    </row>
    <row r="5" spans="1:5" hidden="1" outlineLevel="1" x14ac:dyDescent="0.3">
      <c r="A5" s="6"/>
      <c r="B5" s="6"/>
      <c r="C5" s="7"/>
      <c r="D5" s="7">
        <f>ЗДО1!I11</f>
        <v>101967.97</v>
      </c>
      <c r="E5" s="8" t="b">
        <f>D4=D5</f>
        <v>1</v>
      </c>
    </row>
    <row r="6" spans="1:5" collapsed="1" x14ac:dyDescent="0.3">
      <c r="A6" s="9">
        <v>2210.1</v>
      </c>
      <c r="B6" s="132" t="s">
        <v>3</v>
      </c>
      <c r="C6" s="132"/>
      <c r="D6" s="10">
        <v>1530.98</v>
      </c>
      <c r="E6" s="8"/>
    </row>
    <row r="7" spans="1:5" x14ac:dyDescent="0.3">
      <c r="A7" s="9">
        <v>2210.1999999999998</v>
      </c>
      <c r="B7" s="132" t="s">
        <v>4</v>
      </c>
      <c r="C7" s="132"/>
      <c r="D7" s="10">
        <v>568.67999999999995</v>
      </c>
      <c r="E7" s="8"/>
    </row>
    <row r="8" spans="1: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5" collapsed="1" x14ac:dyDescent="0.3">
      <c r="A9" s="9"/>
      <c r="B9" s="16" t="s">
        <v>5</v>
      </c>
      <c r="C9" s="14">
        <v>374.93</v>
      </c>
      <c r="D9" s="14"/>
      <c r="E9" s="8"/>
    </row>
    <row r="10" spans="1:5" x14ac:dyDescent="0.3">
      <c r="A10" s="9"/>
      <c r="B10" s="17" t="s">
        <v>6</v>
      </c>
      <c r="C10" s="14">
        <v>193.75</v>
      </c>
      <c r="D10" s="14"/>
      <c r="E10" s="8"/>
    </row>
    <row r="11" spans="1:5" hidden="1" x14ac:dyDescent="0.3">
      <c r="A11" s="9"/>
      <c r="B11" s="16"/>
      <c r="C11" s="14"/>
      <c r="D11" s="14"/>
      <c r="E11" s="8"/>
    </row>
    <row r="12" spans="1:5" hidden="1" x14ac:dyDescent="0.3">
      <c r="A12" s="9"/>
      <c r="B12" s="17"/>
      <c r="C12" s="14"/>
      <c r="D12" s="14"/>
      <c r="E12" s="8"/>
    </row>
    <row r="13" spans="1:5" hidden="1" x14ac:dyDescent="0.3">
      <c r="A13" s="9"/>
      <c r="B13" s="17"/>
      <c r="C13" s="14"/>
      <c r="D13" s="14"/>
      <c r="E13" s="8"/>
    </row>
    <row r="14" spans="1:5" hidden="1" x14ac:dyDescent="0.3">
      <c r="A14" s="9"/>
      <c r="B14" s="18"/>
      <c r="C14" s="14"/>
      <c r="D14" s="14"/>
      <c r="E14" s="8"/>
    </row>
    <row r="15" spans="1:5" x14ac:dyDescent="0.3">
      <c r="A15" s="9">
        <v>2210.3000000000002</v>
      </c>
      <c r="B15" s="132" t="s">
        <v>7</v>
      </c>
      <c r="C15" s="132"/>
      <c r="D15" s="10">
        <v>2455.91</v>
      </c>
      <c r="E15" s="8"/>
    </row>
    <row r="16" spans="1:5" x14ac:dyDescent="0.3">
      <c r="A16" s="9">
        <v>2210.4</v>
      </c>
      <c r="B16" s="132" t="s">
        <v>8</v>
      </c>
      <c r="C16" s="132"/>
      <c r="D16" s="10">
        <v>522.98</v>
      </c>
      <c r="E16" s="8"/>
    </row>
    <row r="17" spans="1:5" x14ac:dyDescent="0.3">
      <c r="A17" s="9">
        <v>2210.5</v>
      </c>
      <c r="B17" s="132" t="s">
        <v>9</v>
      </c>
      <c r="C17" s="132"/>
      <c r="D17" s="10">
        <v>36953</v>
      </c>
      <c r="E17" s="8"/>
    </row>
    <row r="18" spans="1:5" hidden="1" outlineLevel="1" x14ac:dyDescent="0.3">
      <c r="A18" s="11"/>
      <c r="B18" s="12"/>
      <c r="C18" s="13">
        <f>SUM(C19:C34)</f>
        <v>36953</v>
      </c>
      <c r="D18" s="14"/>
      <c r="E18" s="15">
        <f>D17-C18</f>
        <v>0</v>
      </c>
    </row>
    <row r="19" spans="1:5" collapsed="1" x14ac:dyDescent="0.3">
      <c r="A19" s="9"/>
      <c r="B19" s="16" t="s">
        <v>10</v>
      </c>
      <c r="C19" s="14">
        <v>200</v>
      </c>
      <c r="D19" s="14"/>
      <c r="E19" s="8"/>
    </row>
    <row r="20" spans="1:5" x14ac:dyDescent="0.3">
      <c r="A20" s="9"/>
      <c r="B20" s="16" t="s">
        <v>11</v>
      </c>
      <c r="C20" s="14">
        <v>2937</v>
      </c>
      <c r="D20" s="14"/>
      <c r="E20" s="8"/>
    </row>
    <row r="21" spans="1:5" x14ac:dyDescent="0.3">
      <c r="A21" s="9"/>
      <c r="B21" s="16" t="s">
        <v>12</v>
      </c>
      <c r="C21" s="14">
        <v>17674</v>
      </c>
      <c r="D21" s="14"/>
      <c r="E21" s="8"/>
    </row>
    <row r="22" spans="1:5" x14ac:dyDescent="0.3">
      <c r="A22" s="9"/>
      <c r="B22" s="16" t="s">
        <v>13</v>
      </c>
      <c r="C22" s="14">
        <v>1620</v>
      </c>
      <c r="D22" s="14"/>
      <c r="E22" s="8"/>
    </row>
    <row r="23" spans="1:5" x14ac:dyDescent="0.3">
      <c r="A23" s="9"/>
      <c r="B23" s="17" t="s">
        <v>14</v>
      </c>
      <c r="C23" s="14">
        <v>5382</v>
      </c>
      <c r="D23" s="14"/>
      <c r="E23" s="8"/>
    </row>
    <row r="24" spans="1:5" x14ac:dyDescent="0.3">
      <c r="A24" s="9"/>
      <c r="B24" s="17" t="s">
        <v>15</v>
      </c>
      <c r="C24" s="14">
        <v>4700</v>
      </c>
      <c r="D24" s="14"/>
      <c r="E24" s="8"/>
    </row>
    <row r="25" spans="1:5" x14ac:dyDescent="0.3">
      <c r="A25" s="9"/>
      <c r="B25" s="17" t="s">
        <v>16</v>
      </c>
      <c r="C25" s="14">
        <v>4440</v>
      </c>
      <c r="D25" s="14"/>
      <c r="E25" s="8"/>
    </row>
    <row r="26" spans="1:5" hidden="1" x14ac:dyDescent="0.3">
      <c r="A26" s="9"/>
      <c r="B26" s="17"/>
      <c r="C26" s="14"/>
      <c r="D26" s="14"/>
      <c r="E26" s="8"/>
    </row>
    <row r="27" spans="1:5" hidden="1" x14ac:dyDescent="0.3">
      <c r="A27" s="9"/>
      <c r="B27" s="17"/>
      <c r="C27" s="14"/>
      <c r="D27" s="14"/>
      <c r="E27" s="8"/>
    </row>
    <row r="28" spans="1:5" hidden="1" x14ac:dyDescent="0.3">
      <c r="A28" s="9"/>
      <c r="B28" s="17"/>
      <c r="C28" s="14"/>
      <c r="D28" s="14"/>
      <c r="E28" s="8"/>
    </row>
    <row r="29" spans="1:5" hidden="1" x14ac:dyDescent="0.3">
      <c r="A29" s="9"/>
      <c r="B29" s="17"/>
      <c r="C29" s="14"/>
      <c r="D29" s="14"/>
      <c r="E29" s="8"/>
    </row>
    <row r="30" spans="1:5" hidden="1" x14ac:dyDescent="0.3">
      <c r="A30" s="9"/>
      <c r="B30" s="17"/>
      <c r="C30" s="14"/>
      <c r="D30" s="14"/>
      <c r="E30" s="8"/>
    </row>
    <row r="31" spans="1:5" hidden="1" x14ac:dyDescent="0.3">
      <c r="A31" s="9"/>
      <c r="B31" s="17"/>
      <c r="C31" s="14"/>
      <c r="D31" s="14"/>
      <c r="E31" s="8"/>
    </row>
    <row r="32" spans="1:5" hidden="1" x14ac:dyDescent="0.3">
      <c r="A32" s="9"/>
      <c r="B32" s="17"/>
      <c r="C32" s="14"/>
      <c r="D32" s="14"/>
      <c r="E32" s="8"/>
    </row>
    <row r="33" spans="1:5" hidden="1" x14ac:dyDescent="0.3">
      <c r="A33" s="9"/>
      <c r="B33" s="17"/>
      <c r="C33" s="14"/>
      <c r="D33" s="14"/>
      <c r="E33" s="8"/>
    </row>
    <row r="34" spans="1:5" hidden="1" x14ac:dyDescent="0.3">
      <c r="A34" s="9"/>
      <c r="B34" s="18"/>
      <c r="C34" s="14"/>
      <c r="D34" s="14"/>
      <c r="E34" s="8"/>
    </row>
    <row r="35" spans="1:5" x14ac:dyDescent="0.3">
      <c r="A35" s="9">
        <v>2210.6</v>
      </c>
      <c r="B35" s="132" t="s">
        <v>17</v>
      </c>
      <c r="C35" s="132"/>
      <c r="D35" s="10">
        <v>12977.27</v>
      </c>
      <c r="E35" s="8"/>
    </row>
    <row r="36" spans="1:5" x14ac:dyDescent="0.3">
      <c r="A36" s="9">
        <v>2210.6999999999998</v>
      </c>
      <c r="B36" s="132" t="s">
        <v>18</v>
      </c>
      <c r="C36" s="132"/>
      <c r="D36" s="10">
        <v>16100</v>
      </c>
      <c r="E36" s="8"/>
    </row>
    <row r="37" spans="1:5" hidden="1" outlineLevel="1" x14ac:dyDescent="0.3">
      <c r="A37" s="11"/>
      <c r="B37" s="12"/>
      <c r="C37" s="13">
        <f>SUM(C38:C41)</f>
        <v>16100</v>
      </c>
      <c r="D37" s="14"/>
      <c r="E37" s="15">
        <f>D36-C37</f>
        <v>0</v>
      </c>
    </row>
    <row r="38" spans="1:5" collapsed="1" x14ac:dyDescent="0.3">
      <c r="A38" s="9"/>
      <c r="B38" s="17" t="s">
        <v>19</v>
      </c>
      <c r="C38" s="14">
        <v>16100</v>
      </c>
      <c r="D38" s="14"/>
      <c r="E38" s="8"/>
    </row>
    <row r="39" spans="1:5" hidden="1" x14ac:dyDescent="0.3">
      <c r="A39" s="9"/>
      <c r="B39" s="17"/>
      <c r="C39" s="14"/>
      <c r="D39" s="14"/>
      <c r="E39" s="8"/>
    </row>
    <row r="40" spans="1:5" hidden="1" x14ac:dyDescent="0.3">
      <c r="A40" s="9"/>
      <c r="B40" s="17"/>
      <c r="C40" s="14"/>
      <c r="D40" s="14"/>
      <c r="E40" s="8"/>
    </row>
    <row r="41" spans="1:5" hidden="1" x14ac:dyDescent="0.3">
      <c r="A41" s="9"/>
      <c r="B41" s="18"/>
      <c r="C41" s="14"/>
      <c r="D41" s="14"/>
      <c r="E41" s="8"/>
    </row>
    <row r="42" spans="1:5" x14ac:dyDescent="0.3">
      <c r="A42" s="9">
        <v>2210.8000000000002</v>
      </c>
      <c r="B42" s="132" t="s">
        <v>20</v>
      </c>
      <c r="C42" s="132"/>
      <c r="D42" s="10">
        <v>1721.15</v>
      </c>
      <c r="E42" s="8"/>
    </row>
    <row r="43" spans="1:5" x14ac:dyDescent="0.3">
      <c r="A43" s="9">
        <v>2210.9</v>
      </c>
      <c r="B43" s="132" t="s">
        <v>21</v>
      </c>
      <c r="C43" s="132"/>
      <c r="D43" s="10">
        <v>751</v>
      </c>
      <c r="E43" s="8"/>
    </row>
    <row r="44" spans="1:5" hidden="1" outlineLevel="1" x14ac:dyDescent="0.3">
      <c r="A44" s="11"/>
      <c r="B44" s="12"/>
      <c r="C44" s="13">
        <f>SUM(C45:C48)</f>
        <v>751</v>
      </c>
      <c r="D44" s="14"/>
      <c r="E44" s="15">
        <f>D43-C44</f>
        <v>0</v>
      </c>
    </row>
    <row r="45" spans="1:5" collapsed="1" x14ac:dyDescent="0.3">
      <c r="A45" s="9"/>
      <c r="B45" s="17" t="s">
        <v>22</v>
      </c>
      <c r="C45" s="14">
        <v>751</v>
      </c>
      <c r="D45" s="14"/>
      <c r="E45" s="8"/>
    </row>
    <row r="46" spans="1:5" hidden="1" x14ac:dyDescent="0.3">
      <c r="A46" s="9"/>
      <c r="B46" s="17"/>
      <c r="C46" s="14"/>
      <c r="D46" s="14"/>
      <c r="E46" s="8"/>
    </row>
    <row r="47" spans="1:5" hidden="1" x14ac:dyDescent="0.3">
      <c r="A47" s="9"/>
      <c r="B47" s="17"/>
      <c r="C47" s="14"/>
      <c r="D47" s="14"/>
      <c r="E47" s="8"/>
    </row>
    <row r="48" spans="1:5" hidden="1" x14ac:dyDescent="0.3">
      <c r="A48" s="9"/>
      <c r="B48" s="18"/>
      <c r="C48" s="14"/>
      <c r="D48" s="14"/>
      <c r="E48" s="8"/>
    </row>
    <row r="49" spans="1:5" x14ac:dyDescent="0.3">
      <c r="A49" s="9">
        <v>2211.9</v>
      </c>
      <c r="B49" s="132" t="s">
        <v>23</v>
      </c>
      <c r="C49" s="132"/>
      <c r="D49" s="10">
        <v>28387</v>
      </c>
      <c r="E49" s="8"/>
    </row>
    <row r="50" spans="1:5" hidden="1" outlineLevel="1" x14ac:dyDescent="0.3">
      <c r="A50" s="11"/>
      <c r="B50" s="12"/>
      <c r="C50" s="13">
        <f>SUM(C51:C64)</f>
        <v>28387</v>
      </c>
      <c r="D50" s="14"/>
      <c r="E50" s="15">
        <f>D49-C50</f>
        <v>0</v>
      </c>
    </row>
    <row r="51" spans="1:5" collapsed="1" x14ac:dyDescent="0.3">
      <c r="A51" s="9"/>
      <c r="B51" s="16" t="s">
        <v>24</v>
      </c>
      <c r="C51" s="14">
        <v>390</v>
      </c>
      <c r="D51" s="14"/>
      <c r="E51" s="8"/>
    </row>
    <row r="52" spans="1:5" x14ac:dyDescent="0.3">
      <c r="A52" s="9"/>
      <c r="B52" s="16" t="s">
        <v>25</v>
      </c>
      <c r="C52" s="14">
        <v>300</v>
      </c>
      <c r="D52" s="14"/>
      <c r="E52" s="8"/>
    </row>
    <row r="53" spans="1:5" x14ac:dyDescent="0.3">
      <c r="A53" s="9"/>
      <c r="B53" s="16" t="s">
        <v>26</v>
      </c>
      <c r="C53" s="14">
        <v>6330</v>
      </c>
      <c r="D53" s="14"/>
      <c r="E53" s="8"/>
    </row>
    <row r="54" spans="1:5" x14ac:dyDescent="0.3">
      <c r="A54" s="9"/>
      <c r="B54" s="17" t="s">
        <v>27</v>
      </c>
      <c r="C54" s="14">
        <v>2200</v>
      </c>
      <c r="D54" s="14"/>
      <c r="E54" s="8"/>
    </row>
    <row r="55" spans="1:5" x14ac:dyDescent="0.3">
      <c r="A55" s="9"/>
      <c r="B55" s="16" t="s">
        <v>28</v>
      </c>
      <c r="C55" s="14">
        <v>9240</v>
      </c>
      <c r="D55" s="14"/>
      <c r="E55" s="8"/>
    </row>
    <row r="56" spans="1:5" x14ac:dyDescent="0.3">
      <c r="A56" s="9"/>
      <c r="B56" s="17" t="s">
        <v>29</v>
      </c>
      <c r="C56" s="14">
        <v>4040</v>
      </c>
      <c r="D56" s="14"/>
      <c r="E56" s="8"/>
    </row>
    <row r="57" spans="1:5" x14ac:dyDescent="0.3">
      <c r="A57" s="9"/>
      <c r="B57" s="17" t="s">
        <v>30</v>
      </c>
      <c r="C57" s="14">
        <v>4284</v>
      </c>
      <c r="D57" s="14"/>
      <c r="E57" s="8"/>
    </row>
    <row r="58" spans="1:5" x14ac:dyDescent="0.3">
      <c r="A58" s="9"/>
      <c r="B58" s="17" t="s">
        <v>31</v>
      </c>
      <c r="C58" s="14">
        <v>1603</v>
      </c>
      <c r="D58" s="14"/>
      <c r="E58" s="8"/>
    </row>
    <row r="59" spans="1:5" hidden="1" x14ac:dyDescent="0.3">
      <c r="A59" s="9"/>
      <c r="B59" s="17"/>
      <c r="C59" s="14"/>
      <c r="D59" s="14"/>
      <c r="E59" s="8"/>
    </row>
    <row r="60" spans="1:5" hidden="1" x14ac:dyDescent="0.3">
      <c r="A60" s="9"/>
      <c r="B60" s="16"/>
      <c r="C60" s="14"/>
      <c r="D60" s="14"/>
      <c r="E60" s="8"/>
    </row>
    <row r="61" spans="1:5" hidden="1" x14ac:dyDescent="0.3">
      <c r="A61" s="9"/>
      <c r="B61" s="16"/>
      <c r="C61" s="14"/>
      <c r="D61" s="14"/>
      <c r="E61" s="8"/>
    </row>
    <row r="62" spans="1:5" hidden="1" x14ac:dyDescent="0.3">
      <c r="A62" s="9"/>
      <c r="B62" s="17"/>
      <c r="C62" s="14"/>
      <c r="D62" s="14"/>
      <c r="E62" s="8"/>
    </row>
    <row r="63" spans="1:5" hidden="1" x14ac:dyDescent="0.3">
      <c r="A63" s="9"/>
      <c r="B63" s="17"/>
      <c r="C63" s="14"/>
      <c r="D63" s="14"/>
      <c r="E63" s="8"/>
    </row>
    <row r="64" spans="1:5" hidden="1" outlineLevel="1" x14ac:dyDescent="0.3">
      <c r="A64" s="8"/>
      <c r="B64" s="19"/>
      <c r="D64" s="2" t="b">
        <f>D4=D5</f>
        <v>1</v>
      </c>
      <c r="E64" s="8"/>
    </row>
    <row r="65" spans="1:5" collapsed="1" x14ac:dyDescent="0.3">
      <c r="A65" s="8"/>
      <c r="B65" s="19"/>
      <c r="E65" s="8"/>
    </row>
    <row r="66" spans="1:5" x14ac:dyDescent="0.3">
      <c r="A66" s="8"/>
      <c r="B66" s="8"/>
      <c r="E66" s="8"/>
    </row>
    <row r="67" spans="1:5" ht="14.25" customHeight="1" x14ac:dyDescent="0.3"/>
    <row r="68" spans="1:5" ht="39.75" customHeight="1" x14ac:dyDescent="0.3">
      <c r="A68" s="3">
        <v>2240</v>
      </c>
      <c r="B68" s="133" t="s">
        <v>32</v>
      </c>
      <c r="C68" s="133"/>
      <c r="D68" s="4">
        <f>SUM(D70:D101)</f>
        <v>44231.1</v>
      </c>
      <c r="E68" s="8"/>
    </row>
    <row r="69" spans="1:5" hidden="1" outlineLevel="1" x14ac:dyDescent="0.3">
      <c r="A69" s="20">
        <v>2240</v>
      </c>
      <c r="B69" s="20"/>
      <c r="C69" s="7"/>
      <c r="D69" s="7">
        <f>ЗДО1!I13</f>
        <v>44231.100000000006</v>
      </c>
      <c r="E69" s="8" t="b">
        <f>D68=D69</f>
        <v>1</v>
      </c>
    </row>
    <row r="70" spans="1:5" collapsed="1" x14ac:dyDescent="0.3">
      <c r="A70" s="11">
        <v>2240.1</v>
      </c>
      <c r="B70" s="132" t="s">
        <v>33</v>
      </c>
      <c r="C70" s="132"/>
      <c r="D70" s="10">
        <v>11926</v>
      </c>
    </row>
    <row r="71" spans="1:5" x14ac:dyDescent="0.3">
      <c r="A71" s="11">
        <v>2240.1999999999998</v>
      </c>
      <c r="B71" s="129" t="s">
        <v>34</v>
      </c>
      <c r="C71" s="130"/>
      <c r="D71" s="10">
        <v>300</v>
      </c>
    </row>
    <row r="72" spans="1:5" hidden="1" x14ac:dyDescent="0.3">
      <c r="A72" s="11">
        <v>2240.3000000000002</v>
      </c>
      <c r="B72" s="129" t="s">
        <v>35</v>
      </c>
      <c r="C72" s="130"/>
      <c r="D72" s="10"/>
    </row>
    <row r="73" spans="1:5" hidden="1" outlineLevel="1" x14ac:dyDescent="0.3">
      <c r="A73" s="11"/>
      <c r="B73" s="12"/>
      <c r="C73" s="13">
        <f>SUM(C74:C78)</f>
        <v>0</v>
      </c>
      <c r="D73" s="14"/>
      <c r="E73" s="15">
        <f>D72-C73</f>
        <v>0</v>
      </c>
    </row>
    <row r="74" spans="1:5" hidden="1" collapsed="1" x14ac:dyDescent="0.3">
      <c r="A74" s="11"/>
      <c r="B74" s="17"/>
      <c r="C74" s="14"/>
      <c r="D74" s="14"/>
    </row>
    <row r="75" spans="1:5" hidden="1" x14ac:dyDescent="0.3">
      <c r="A75" s="11"/>
      <c r="B75" s="17"/>
      <c r="C75" s="14"/>
      <c r="D75" s="14"/>
    </row>
    <row r="76" spans="1:5" hidden="1" x14ac:dyDescent="0.3">
      <c r="A76" s="11"/>
      <c r="B76" s="17"/>
      <c r="C76" s="14"/>
      <c r="D76" s="14"/>
    </row>
    <row r="77" spans="1:5" hidden="1" x14ac:dyDescent="0.3">
      <c r="A77" s="11"/>
      <c r="B77" s="17"/>
      <c r="C77" s="14"/>
      <c r="D77" s="14"/>
    </row>
    <row r="78" spans="1:5" hidden="1" x14ac:dyDescent="0.3">
      <c r="A78" s="11"/>
      <c r="B78" s="11"/>
      <c r="C78" s="14"/>
      <c r="D78" s="14"/>
    </row>
    <row r="79" spans="1:5" hidden="1" x14ac:dyDescent="0.3">
      <c r="A79" s="11">
        <v>2240.4</v>
      </c>
      <c r="B79" s="129" t="s">
        <v>36</v>
      </c>
      <c r="C79" s="130"/>
      <c r="D79" s="10"/>
    </row>
    <row r="80" spans="1:5" x14ac:dyDescent="0.3">
      <c r="A80" s="11">
        <v>2240.5</v>
      </c>
      <c r="B80" s="129" t="s">
        <v>37</v>
      </c>
      <c r="C80" s="130"/>
      <c r="D80" s="10">
        <v>1269.01</v>
      </c>
    </row>
    <row r="81" spans="1:5" hidden="1" outlineLevel="1" x14ac:dyDescent="0.3">
      <c r="A81" s="11"/>
      <c r="B81" s="12"/>
      <c r="C81" s="13">
        <f>SUM(C82:C89)</f>
        <v>1269.01</v>
      </c>
      <c r="D81" s="14"/>
      <c r="E81" s="15">
        <f>D80-C81</f>
        <v>0</v>
      </c>
    </row>
    <row r="82" spans="1:5" ht="17.25" customHeight="1" collapsed="1" x14ac:dyDescent="0.3">
      <c r="A82" s="11"/>
      <c r="B82" s="16" t="s">
        <v>38</v>
      </c>
      <c r="C82" s="14">
        <v>1269.01</v>
      </c>
      <c r="D82" s="14"/>
    </row>
    <row r="83" spans="1:5" ht="17.25" hidden="1" customHeight="1" x14ac:dyDescent="0.3">
      <c r="A83" s="11"/>
      <c r="B83" s="16"/>
      <c r="C83" s="14"/>
      <c r="D83" s="14"/>
    </row>
    <row r="84" spans="1:5" hidden="1" x14ac:dyDescent="0.3">
      <c r="A84" s="11"/>
      <c r="B84" s="16"/>
      <c r="C84" s="14"/>
      <c r="D84" s="14"/>
    </row>
    <row r="85" spans="1:5" hidden="1" x14ac:dyDescent="0.3">
      <c r="A85" s="11"/>
      <c r="B85" s="16"/>
      <c r="C85" s="14"/>
      <c r="D85" s="14"/>
    </row>
    <row r="86" spans="1:5" hidden="1" x14ac:dyDescent="0.3">
      <c r="A86" s="11"/>
      <c r="B86" s="16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7"/>
      <c r="C88" s="14"/>
      <c r="D88" s="14"/>
    </row>
    <row r="89" spans="1:5" hidden="1" x14ac:dyDescent="0.3">
      <c r="A89" s="11"/>
      <c r="B89" s="17"/>
      <c r="C89" s="14"/>
      <c r="D89" s="14"/>
    </row>
    <row r="90" spans="1:5" x14ac:dyDescent="0.3">
      <c r="A90" s="11">
        <v>2240.6</v>
      </c>
      <c r="B90" s="129" t="s">
        <v>39</v>
      </c>
      <c r="C90" s="130"/>
      <c r="D90" s="10">
        <v>288.83</v>
      </c>
    </row>
    <row r="91" spans="1:5" x14ac:dyDescent="0.3">
      <c r="A91" s="11">
        <v>2240.6999999999998</v>
      </c>
      <c r="B91" s="129" t="s">
        <v>40</v>
      </c>
      <c r="C91" s="130"/>
      <c r="D91" s="10">
        <v>440.99</v>
      </c>
    </row>
    <row r="92" spans="1:5" x14ac:dyDescent="0.3">
      <c r="A92" s="11">
        <v>2240.8000000000002</v>
      </c>
      <c r="B92" s="129" t="s">
        <v>41</v>
      </c>
      <c r="C92" s="130"/>
      <c r="D92" s="10">
        <v>1134.5</v>
      </c>
    </row>
    <row r="93" spans="1:5" x14ac:dyDescent="0.3">
      <c r="A93" s="11">
        <v>2240.9</v>
      </c>
      <c r="B93" s="129" t="s">
        <v>42</v>
      </c>
      <c r="C93" s="130"/>
      <c r="D93" s="10">
        <v>395</v>
      </c>
    </row>
    <row r="94" spans="1:5" hidden="1" x14ac:dyDescent="0.3">
      <c r="A94" s="11">
        <v>2241.1</v>
      </c>
      <c r="B94" s="129" t="s">
        <v>43</v>
      </c>
      <c r="C94" s="130"/>
      <c r="D94" s="10"/>
    </row>
    <row r="95" spans="1:5" hidden="1" x14ac:dyDescent="0.3">
      <c r="A95" s="11">
        <v>2241.1999999999998</v>
      </c>
      <c r="B95" s="129" t="s">
        <v>44</v>
      </c>
      <c r="C95" s="130"/>
      <c r="D95" s="10"/>
    </row>
    <row r="96" spans="1:5" x14ac:dyDescent="0.3">
      <c r="A96" s="11">
        <v>2241.3000000000002</v>
      </c>
      <c r="B96" s="129" t="s">
        <v>45</v>
      </c>
      <c r="C96" s="130"/>
      <c r="D96" s="10">
        <v>3791.86</v>
      </c>
    </row>
    <row r="97" spans="1:5" x14ac:dyDescent="0.3">
      <c r="A97" s="11">
        <v>2241.4</v>
      </c>
      <c r="B97" s="129" t="s">
        <v>46</v>
      </c>
      <c r="C97" s="130"/>
      <c r="D97" s="10">
        <v>2105.14</v>
      </c>
    </row>
    <row r="98" spans="1:5" hidden="1" x14ac:dyDescent="0.3">
      <c r="A98" s="11">
        <v>2241.5</v>
      </c>
      <c r="B98" s="129" t="s">
        <v>47</v>
      </c>
      <c r="C98" s="130"/>
      <c r="D98" s="10"/>
    </row>
    <row r="99" spans="1:5" ht="38.25" hidden="1" customHeight="1" x14ac:dyDescent="0.3">
      <c r="A99" s="11">
        <v>2241.6</v>
      </c>
      <c r="B99" s="131" t="s">
        <v>48</v>
      </c>
      <c r="C99" s="130"/>
      <c r="D99" s="10"/>
    </row>
    <row r="100" spans="1:5" x14ac:dyDescent="0.3">
      <c r="A100" s="11">
        <v>2241.6999999999998</v>
      </c>
      <c r="B100" s="129" t="s">
        <v>49</v>
      </c>
      <c r="C100" s="130"/>
      <c r="D100" s="10">
        <v>1019.72</v>
      </c>
    </row>
    <row r="101" spans="1:5" x14ac:dyDescent="0.3">
      <c r="A101" s="11">
        <v>2241.9</v>
      </c>
      <c r="B101" s="129" t="s">
        <v>50</v>
      </c>
      <c r="C101" s="130"/>
      <c r="D101" s="10">
        <v>21560.05</v>
      </c>
    </row>
    <row r="102" spans="1:5" hidden="1" outlineLevel="1" x14ac:dyDescent="0.3">
      <c r="A102" s="11"/>
      <c r="B102" s="12"/>
      <c r="C102" s="13">
        <f>SUM(C103:C118)</f>
        <v>21560.05</v>
      </c>
      <c r="D102" s="21"/>
      <c r="E102" s="15">
        <f>D101-C102</f>
        <v>0</v>
      </c>
    </row>
    <row r="103" spans="1:5" ht="37.5" collapsed="1" x14ac:dyDescent="0.3">
      <c r="A103" s="11"/>
      <c r="B103" s="22" t="s">
        <v>51</v>
      </c>
      <c r="C103" s="14">
        <f>236.36+236.37+236.36+236.37+236.37+236.37+236.36+236.37</f>
        <v>1890.9299999999998</v>
      </c>
      <c r="D103" s="14"/>
    </row>
    <row r="104" spans="1:5" x14ac:dyDescent="0.3">
      <c r="A104" s="11"/>
      <c r="B104" s="22" t="s">
        <v>52</v>
      </c>
      <c r="C104" s="14">
        <v>8250</v>
      </c>
      <c r="D104" s="14"/>
    </row>
    <row r="105" spans="1:5" x14ac:dyDescent="0.3">
      <c r="A105" s="11"/>
      <c r="B105" s="22" t="s">
        <v>53</v>
      </c>
      <c r="C105" s="14">
        <f>539.45+599.96+543.5</f>
        <v>1682.91</v>
      </c>
      <c r="D105" s="14"/>
    </row>
    <row r="106" spans="1:5" x14ac:dyDescent="0.3">
      <c r="A106" s="11"/>
      <c r="B106" s="22" t="s">
        <v>54</v>
      </c>
      <c r="C106" s="14">
        <v>12</v>
      </c>
      <c r="D106" s="14"/>
    </row>
    <row r="107" spans="1:5" x14ac:dyDescent="0.3">
      <c r="A107" s="11"/>
      <c r="B107" s="22" t="s">
        <v>55</v>
      </c>
      <c r="C107" s="14">
        <f>150+150</f>
        <v>300</v>
      </c>
      <c r="D107" s="14"/>
    </row>
    <row r="108" spans="1:5" x14ac:dyDescent="0.3">
      <c r="A108" s="11"/>
      <c r="B108" s="22" t="s">
        <v>56</v>
      </c>
      <c r="C108" s="14">
        <v>705.41</v>
      </c>
      <c r="D108" s="14"/>
    </row>
    <row r="109" spans="1:5" x14ac:dyDescent="0.3">
      <c r="A109" s="11"/>
      <c r="B109" s="22" t="s">
        <v>57</v>
      </c>
      <c r="C109" s="14">
        <v>6486</v>
      </c>
      <c r="D109" s="14"/>
    </row>
    <row r="110" spans="1:5" x14ac:dyDescent="0.3">
      <c r="A110" s="11"/>
      <c r="B110" s="22" t="s">
        <v>58</v>
      </c>
      <c r="C110" s="14">
        <v>1762.8</v>
      </c>
      <c r="D110" s="14"/>
    </row>
    <row r="111" spans="1:5" x14ac:dyDescent="0.3">
      <c r="A111" s="11"/>
      <c r="B111" s="22" t="s">
        <v>59</v>
      </c>
      <c r="C111" s="14">
        <v>470</v>
      </c>
      <c r="D111" s="14"/>
    </row>
    <row r="112" spans="1:5" hidden="1" x14ac:dyDescent="0.3">
      <c r="A112" s="11"/>
      <c r="B112" s="16"/>
      <c r="C112" s="14"/>
      <c r="D112" s="14"/>
    </row>
    <row r="113" spans="1:4" hidden="1" x14ac:dyDescent="0.3">
      <c r="A113" s="11"/>
      <c r="B113" s="16"/>
      <c r="C113" s="14"/>
      <c r="D113" s="14"/>
    </row>
    <row r="114" spans="1:4" hidden="1" x14ac:dyDescent="0.3">
      <c r="A114" s="11"/>
      <c r="B114" s="16"/>
      <c r="C114" s="14"/>
      <c r="D114" s="14"/>
    </row>
    <row r="115" spans="1:4" hidden="1" x14ac:dyDescent="0.3">
      <c r="A115" s="11"/>
      <c r="B115" s="16"/>
      <c r="C115" s="9"/>
      <c r="D115" s="14"/>
    </row>
    <row r="116" spans="1:4" ht="13.5" hidden="1" customHeight="1" x14ac:dyDescent="0.3">
      <c r="A116" s="11"/>
      <c r="B116" s="11"/>
      <c r="C116" s="11"/>
      <c r="D116" s="14"/>
    </row>
    <row r="117" spans="1:4" hidden="1" outlineLevel="1" x14ac:dyDescent="0.3">
      <c r="B117" s="23"/>
      <c r="D117" s="2" t="b">
        <f>D68=D69</f>
        <v>1</v>
      </c>
    </row>
    <row r="118" spans="1:4" hidden="1" collapsed="1" x14ac:dyDescent="0.3">
      <c r="B118" s="23"/>
    </row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5:C15"/>
    <mergeCell ref="B16:C16"/>
    <mergeCell ref="B17:C17"/>
    <mergeCell ref="B35:C35"/>
    <mergeCell ref="B36:C36"/>
    <mergeCell ref="B42:C42"/>
    <mergeCell ref="B94:C94"/>
    <mergeCell ref="B49:C49"/>
    <mergeCell ref="B68:C68"/>
    <mergeCell ref="B70:C70"/>
    <mergeCell ref="B71:C71"/>
    <mergeCell ref="B72:C72"/>
    <mergeCell ref="B79:C79"/>
    <mergeCell ref="B80:C80"/>
    <mergeCell ref="B90:C90"/>
    <mergeCell ref="B91:C91"/>
    <mergeCell ref="B92:C92"/>
    <mergeCell ref="B93:C93"/>
    <mergeCell ref="B101:C101"/>
    <mergeCell ref="B95:C95"/>
    <mergeCell ref="B96:C96"/>
    <mergeCell ref="B97:C97"/>
    <mergeCell ref="B98:C98"/>
    <mergeCell ref="B99:C99"/>
    <mergeCell ref="B100:C100"/>
  </mergeCells>
  <pageMargins left="1.1811023622047243" right="0.19685039370078741" top="0.19685039370078741" bottom="1.1811023622047243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2021-12-01T09:17:46Z</dcterms:created>
  <dcterms:modified xsi:type="dcterms:W3CDTF">2021-12-01T09:28:46Z</dcterms:modified>
</cp:coreProperties>
</file>