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9D091A99-D84B-4309-9AEE-B18C70076552}" xr6:coauthVersionLast="36" xr6:coauthVersionMax="36" xr10:uidLastSave="{00000000-0000-0000-0000-000000000000}"/>
  <bookViews>
    <workbookView xWindow="0" yWindow="0" windowWidth="28800" windowHeight="12225" xr2:uid="{3F1B9D87-86E6-4059-B49C-7898DB7C973B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H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E15" i="3"/>
  <c r="AH14" i="3"/>
  <c r="AE14" i="3"/>
  <c r="AB14" i="3"/>
  <c r="Y14" i="3"/>
  <c r="V14" i="3"/>
  <c r="S14" i="3"/>
  <c r="P14" i="3"/>
  <c r="K14" i="3"/>
  <c r="H14" i="3" s="1"/>
  <c r="E14" i="3" s="1"/>
  <c r="I14" i="3"/>
  <c r="F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/>
  <c r="AH9" i="3"/>
  <c r="AE9" i="3"/>
  <c r="AB9" i="3"/>
  <c r="AB26" i="3" s="1"/>
  <c r="Y9" i="3"/>
  <c r="V9" i="3"/>
  <c r="S9" i="3"/>
  <c r="P9" i="3"/>
  <c r="P26" i="3" s="1"/>
  <c r="M9" i="3"/>
  <c r="I9" i="3"/>
  <c r="H9" i="3"/>
  <c r="E9" i="3" s="1"/>
  <c r="C107" i="2"/>
  <c r="C106" i="2"/>
  <c r="E104" i="2"/>
  <c r="C104" i="2"/>
  <c r="D98" i="2"/>
  <c r="C83" i="2"/>
  <c r="E83" i="2" s="1"/>
  <c r="E75" i="2"/>
  <c r="C75" i="2"/>
  <c r="E71" i="2"/>
  <c r="D70" i="2"/>
  <c r="D120" i="2" s="1"/>
  <c r="C50" i="2"/>
  <c r="E50" i="2" s="1"/>
  <c r="E44" i="2"/>
  <c r="C44" i="2"/>
  <c r="C37" i="2"/>
  <c r="E37" i="2" s="1"/>
  <c r="E18" i="2"/>
  <c r="C18" i="2"/>
  <c r="C8" i="2"/>
  <c r="E8" i="2" s="1"/>
  <c r="E5" i="2"/>
  <c r="D4" i="2"/>
  <c r="D66" i="2" s="1"/>
  <c r="G10" i="3" l="1"/>
  <c r="M14" i="3"/>
  <c r="J10" i="3"/>
  <c r="J12" i="3"/>
  <c r="J15" i="3"/>
  <c r="J17" i="3"/>
  <c r="E19" i="3"/>
  <c r="J21" i="3"/>
  <c r="V26" i="3"/>
  <c r="AH26" i="3"/>
  <c r="E12" i="3"/>
  <c r="G12" i="3" s="1"/>
  <c r="J14" i="3"/>
  <c r="G15" i="3"/>
  <c r="E17" i="3"/>
  <c r="G19" i="3"/>
  <c r="E21" i="3"/>
  <c r="G21" i="3" s="1"/>
  <c r="J23" i="3"/>
  <c r="M26" i="3"/>
  <c r="Y26" i="3"/>
  <c r="E25" i="3"/>
  <c r="G25" i="3" s="1"/>
  <c r="G17" i="3"/>
  <c r="E23" i="3"/>
  <c r="G23" i="3" s="1"/>
  <c r="J16" i="3"/>
  <c r="F16" i="3"/>
  <c r="I26" i="3"/>
  <c r="J24" i="3"/>
  <c r="F24" i="3"/>
  <c r="G24" i="3" s="1"/>
  <c r="J22" i="3"/>
  <c r="F22" i="3"/>
  <c r="S26" i="3"/>
  <c r="AE26" i="3"/>
  <c r="J11" i="3"/>
  <c r="F11" i="3"/>
  <c r="G11" i="3" s="1"/>
  <c r="G14" i="3"/>
  <c r="G16" i="3"/>
  <c r="J20" i="3"/>
  <c r="F20" i="3"/>
  <c r="G20" i="3" s="1"/>
  <c r="J9" i="3"/>
  <c r="F9" i="3"/>
  <c r="J18" i="3"/>
  <c r="F18" i="3"/>
  <c r="G18" i="3" s="1"/>
  <c r="G22" i="3"/>
  <c r="K26" i="3"/>
  <c r="H13" i="3"/>
  <c r="E4" i="2"/>
  <c r="H26" i="3" l="1"/>
  <c r="J13" i="3"/>
  <c r="E13" i="3"/>
  <c r="F26" i="3"/>
  <c r="G9" i="3"/>
  <c r="J26" i="3"/>
  <c r="G13" i="3" l="1"/>
  <c r="G26" i="3" s="1"/>
  <c r="E26" i="3"/>
</calcChain>
</file>

<file path=xl/sharedStrings.xml><?xml version="1.0" encoding="utf-8"?>
<sst xmlns="http://schemas.openxmlformats.org/spreadsheetml/2006/main" count="103" uniqueCount="74">
  <si>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</si>
  <si>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</si>
  <si>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</si>
  <si>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</si>
  <si>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</si>
  <si>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</si>
  <si>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</si>
  <si>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</si>
  <si>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</si>
  <si>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</si>
  <si>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02. 2022</t>
  </si>
  <si>
    <t>сантехніка / 03.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</si>
  <si>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</si>
  <si>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</si>
  <si>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</si>
  <si>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</si>
  <si>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</si>
  <si>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</si>
  <si>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</si>
  <si>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</si>
  <si>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</si>
  <si>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</si>
  <si>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</si>
  <si>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електрообладнання їдальні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</si>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</sst>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3EC60108-FAEF-4DFB-A755-DF2D880FF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AC7E-EA78-4A41-8E4B-531002843F46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6" customWidth="1"/>
    <col min="5" max="5" width="25" style="86" customWidth="1"/>
    <col min="6" max="10" width="25" style="127" customWidth="1"/>
    <col min="11" max="11" width="25" style="86" customWidth="1"/>
    <col min="12" max="13" width="25" style="127" customWidth="1"/>
    <col min="14" max="14" width="21.140625" style="86" hidden="1" customWidth="1"/>
    <col min="15" max="16" width="21.140625" style="127" hidden="1" customWidth="1"/>
    <col min="17" max="17" width="21.140625" style="86" hidden="1" customWidth="1"/>
    <col min="18" max="19" width="21.140625" style="127" hidden="1" customWidth="1"/>
    <col min="20" max="20" width="18.85546875" style="86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86" customWidth="1"/>
    <col min="27" max="28" width="18.85546875" style="127" customWidth="1"/>
    <col min="29" max="29" width="18.85546875" style="86" hidden="1" customWidth="1"/>
    <col min="30" max="31" width="18.85546875" style="127" hidden="1" customWidth="1"/>
    <col min="32" max="32" width="18.85546875" style="86" hidden="1" customWidth="1"/>
    <col min="33" max="34" width="18.85546875" style="127" hidden="1" customWidth="1"/>
    <col min="35" max="37" width="18.140625" style="127" customWidth="1"/>
    <col min="38" max="39" width="14.28515625" style="86" customWidth="1"/>
    <col min="40" max="16384" width="9.140625" style="86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41</v>
      </c>
      <c r="B6" s="41" t="s">
        <v>42</v>
      </c>
      <c r="C6" s="42" t="s">
        <v>43</v>
      </c>
      <c r="D6" s="43"/>
      <c r="E6" s="44" t="s">
        <v>44</v>
      </c>
      <c r="F6" s="45"/>
      <c r="G6" s="46"/>
      <c r="H6" s="47" t="s">
        <v>45</v>
      </c>
      <c r="I6" s="48"/>
      <c r="J6" s="49"/>
      <c r="K6" s="50" t="s">
        <v>46</v>
      </c>
      <c r="L6" s="51"/>
      <c r="M6" s="52"/>
      <c r="N6" s="50" t="s">
        <v>47</v>
      </c>
      <c r="O6" s="51"/>
      <c r="P6" s="52"/>
      <c r="Q6" s="50" t="s">
        <v>48</v>
      </c>
      <c r="R6" s="51"/>
      <c r="S6" s="52"/>
      <c r="T6" s="53" t="s">
        <v>49</v>
      </c>
      <c r="U6" s="54"/>
      <c r="V6" s="49"/>
      <c r="W6" s="54" t="s">
        <v>50</v>
      </c>
      <c r="X6" s="54"/>
      <c r="Y6" s="55"/>
      <c r="Z6" s="53" t="s">
        <v>51</v>
      </c>
      <c r="AA6" s="54"/>
      <c r="AB6" s="49"/>
      <c r="AC6" s="56" t="s">
        <v>52</v>
      </c>
      <c r="AD6" s="57"/>
      <c r="AE6" s="58"/>
      <c r="AF6" s="53" t="s">
        <v>53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54</v>
      </c>
      <c r="F7" s="64" t="s">
        <v>55</v>
      </c>
      <c r="G7" s="65" t="s">
        <v>56</v>
      </c>
      <c r="H7" s="63" t="s">
        <v>54</v>
      </c>
      <c r="I7" s="64" t="s">
        <v>55</v>
      </c>
      <c r="J7" s="65" t="s">
        <v>56</v>
      </c>
      <c r="K7" s="63" t="s">
        <v>54</v>
      </c>
      <c r="L7" s="64" t="s">
        <v>55</v>
      </c>
      <c r="M7" s="65" t="s">
        <v>56</v>
      </c>
      <c r="N7" s="63" t="s">
        <v>54</v>
      </c>
      <c r="O7" s="64" t="s">
        <v>55</v>
      </c>
      <c r="P7" s="65" t="s">
        <v>56</v>
      </c>
      <c r="Q7" s="63" t="s">
        <v>54</v>
      </c>
      <c r="R7" s="64" t="s">
        <v>55</v>
      </c>
      <c r="S7" s="65" t="s">
        <v>56</v>
      </c>
      <c r="T7" s="63" t="s">
        <v>54</v>
      </c>
      <c r="U7" s="64" t="s">
        <v>55</v>
      </c>
      <c r="V7" s="65" t="s">
        <v>56</v>
      </c>
      <c r="W7" s="63" t="s">
        <v>54</v>
      </c>
      <c r="X7" s="64" t="s">
        <v>55</v>
      </c>
      <c r="Y7" s="65" t="s">
        <v>56</v>
      </c>
      <c r="Z7" s="63" t="s">
        <v>54</v>
      </c>
      <c r="AA7" s="64" t="s">
        <v>55</v>
      </c>
      <c r="AB7" s="65" t="s">
        <v>56</v>
      </c>
      <c r="AC7" s="63" t="s">
        <v>54</v>
      </c>
      <c r="AD7" s="64" t="s">
        <v>55</v>
      </c>
      <c r="AE7" s="65" t="s">
        <v>56</v>
      </c>
      <c r="AF7" s="63" t="s">
        <v>54</v>
      </c>
      <c r="AG7" s="64" t="s">
        <v>55</v>
      </c>
      <c r="AH7" s="65" t="s">
        <v>56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73</v>
      </c>
      <c r="B9" s="112">
        <v>2111</v>
      </c>
      <c r="C9" s="113" t="s">
        <v>57</v>
      </c>
      <c r="D9" s="114"/>
      <c r="E9" s="78">
        <f>H9+T9+W9+Z9+AC9++AF9</f>
        <v>6461100</v>
      </c>
      <c r="F9" s="79">
        <f>I9+U9+X9+AA9+AD9++AG9</f>
        <v>1507911.92</v>
      </c>
      <c r="G9" s="115">
        <f>E9-F9</f>
        <v>4953188.08</v>
      </c>
      <c r="H9" s="80">
        <f>K9+N9+Q9</f>
        <v>6461100</v>
      </c>
      <c r="I9" s="81">
        <f>L9+O9+R9</f>
        <v>1507911.92</v>
      </c>
      <c r="J9" s="82">
        <f>H9-I9</f>
        <v>4953188.08</v>
      </c>
      <c r="K9" s="83">
        <v>6461100</v>
      </c>
      <c r="L9" s="84">
        <v>1507911.92</v>
      </c>
      <c r="M9" s="85">
        <f>K9-L9</f>
        <v>4953188.08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7"/>
      <c r="B10" s="87">
        <v>2120</v>
      </c>
      <c r="C10" s="116" t="s">
        <v>58</v>
      </c>
      <c r="D10" s="117"/>
      <c r="E10" s="88">
        <f t="shared" ref="E10:F25" si="1">H10+T10+W10+Z10+AC10++AF10</f>
        <v>1411350</v>
      </c>
      <c r="F10" s="89">
        <f t="shared" si="1"/>
        <v>307484.95</v>
      </c>
      <c r="G10" s="118">
        <f>E10-F10</f>
        <v>1103865.05</v>
      </c>
      <c r="H10" s="90">
        <f>K10+N10+Q10</f>
        <v>1411350</v>
      </c>
      <c r="I10" s="91">
        <f>L10+O10+R10</f>
        <v>307484.95</v>
      </c>
      <c r="J10" s="92">
        <f>H10-I10</f>
        <v>1103865.05</v>
      </c>
      <c r="K10" s="93">
        <v>1411350</v>
      </c>
      <c r="L10" s="94">
        <v>307484.95</v>
      </c>
      <c r="M10" s="95">
        <f>K10-L10</f>
        <v>1103865.05</v>
      </c>
      <c r="N10" s="93">
        <v>0</v>
      </c>
      <c r="O10" s="94">
        <v>0</v>
      </c>
      <c r="P10" s="95">
        <f>N10-O10</f>
        <v>0</v>
      </c>
      <c r="Q10" s="93">
        <v>0</v>
      </c>
      <c r="R10" s="94">
        <v>0</v>
      </c>
      <c r="S10" s="95">
        <f>Q10-R10</f>
        <v>0</v>
      </c>
      <c r="T10" s="93">
        <v>0</v>
      </c>
      <c r="U10" s="94">
        <v>0</v>
      </c>
      <c r="V10" s="95">
        <f>T10-U10</f>
        <v>0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6"/>
      <c r="AJ10" s="86"/>
      <c r="AK10" s="86"/>
    </row>
    <row r="11" spans="1:38" ht="18.75" customHeight="1" x14ac:dyDescent="0.2">
      <c r="A11" s="77"/>
      <c r="B11" s="87">
        <v>2210</v>
      </c>
      <c r="C11" s="116" t="s">
        <v>2</v>
      </c>
      <c r="D11" s="117"/>
      <c r="E11" s="88">
        <f t="shared" si="1"/>
        <v>177300</v>
      </c>
      <c r="F11" s="89">
        <f t="shared" si="1"/>
        <v>5326.05</v>
      </c>
      <c r="G11" s="118">
        <f t="shared" ref="G11:G24" si="2">E11-F11</f>
        <v>171973.95</v>
      </c>
      <c r="H11" s="90">
        <f t="shared" ref="H11:I25" si="3">K11+N11+Q11</f>
        <v>177300</v>
      </c>
      <c r="I11" s="91">
        <f t="shared" si="3"/>
        <v>5326.05</v>
      </c>
      <c r="J11" s="92">
        <f t="shared" ref="J11:J24" si="4">H11-I11</f>
        <v>171973.95</v>
      </c>
      <c r="K11" s="93">
        <v>177300</v>
      </c>
      <c r="L11" s="94">
        <v>5326.05</v>
      </c>
      <c r="M11" s="95">
        <f t="shared" ref="M11:M24" si="5">K11-L11</f>
        <v>171973.95</v>
      </c>
      <c r="N11" s="93">
        <v>0</v>
      </c>
      <c r="O11" s="94">
        <v>0</v>
      </c>
      <c r="P11" s="95">
        <f t="shared" ref="P11:P24" si="6">N11-O11</f>
        <v>0</v>
      </c>
      <c r="Q11" s="93">
        <v>0</v>
      </c>
      <c r="R11" s="94">
        <v>0</v>
      </c>
      <c r="S11" s="95">
        <f t="shared" ref="S11:S24" si="7">Q11-R11</f>
        <v>0</v>
      </c>
      <c r="T11" s="93">
        <v>0</v>
      </c>
      <c r="U11" s="94">
        <v>0</v>
      </c>
      <c r="V11" s="95">
        <f t="shared" ref="V11:V24" si="8">T11-U11</f>
        <v>0</v>
      </c>
      <c r="W11" s="93">
        <v>0</v>
      </c>
      <c r="X11" s="94">
        <v>0</v>
      </c>
      <c r="Y11" s="95">
        <f t="shared" ref="Y11:Y24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4" si="10">AC11-AD11</f>
        <v>0</v>
      </c>
      <c r="AF11" s="93">
        <v>0</v>
      </c>
      <c r="AG11" s="94">
        <v>0</v>
      </c>
      <c r="AH11" s="95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7"/>
      <c r="B12" s="87">
        <v>2230</v>
      </c>
      <c r="C12" s="116" t="s">
        <v>59</v>
      </c>
      <c r="D12" s="117"/>
      <c r="E12" s="88">
        <f t="shared" si="1"/>
        <v>1900600</v>
      </c>
      <c r="F12" s="89">
        <f t="shared" si="1"/>
        <v>248286.77000000002</v>
      </c>
      <c r="G12" s="118">
        <f t="shared" si="2"/>
        <v>1652313.23</v>
      </c>
      <c r="H12" s="90">
        <f t="shared" si="3"/>
        <v>909600</v>
      </c>
      <c r="I12" s="91">
        <f t="shared" si="3"/>
        <v>221479.16</v>
      </c>
      <c r="J12" s="92">
        <f t="shared" si="4"/>
        <v>688120.84</v>
      </c>
      <c r="K12" s="93">
        <v>909600</v>
      </c>
      <c r="L12" s="94">
        <v>221479.16</v>
      </c>
      <c r="M12" s="95">
        <f t="shared" si="5"/>
        <v>688120.84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991000</v>
      </c>
      <c r="U12" s="94">
        <v>26807.61</v>
      </c>
      <c r="V12" s="95">
        <f t="shared" si="8"/>
        <v>964192.39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6"/>
      <c r="AJ12" s="86"/>
      <c r="AK12" s="86"/>
    </row>
    <row r="13" spans="1:38" ht="18.75" customHeight="1" x14ac:dyDescent="0.2">
      <c r="A13" s="77"/>
      <c r="B13" s="87">
        <v>2240</v>
      </c>
      <c r="C13" s="116" t="s">
        <v>17</v>
      </c>
      <c r="D13" s="117"/>
      <c r="E13" s="88">
        <f t="shared" si="1"/>
        <v>140000</v>
      </c>
      <c r="F13" s="89">
        <f t="shared" si="1"/>
        <v>3673.16</v>
      </c>
      <c r="G13" s="118">
        <f t="shared" si="2"/>
        <v>136326.84</v>
      </c>
      <c r="H13" s="90">
        <f t="shared" si="3"/>
        <v>140000</v>
      </c>
      <c r="I13" s="91">
        <f t="shared" si="3"/>
        <v>3673.16</v>
      </c>
      <c r="J13" s="92">
        <f t="shared" si="4"/>
        <v>136326.84</v>
      </c>
      <c r="K13" s="93">
        <f>140000</f>
        <v>140000</v>
      </c>
      <c r="L13" s="94">
        <v>3673.16</v>
      </c>
      <c r="M13" s="95">
        <f t="shared" si="5"/>
        <v>136326.84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0</v>
      </c>
      <c r="U13" s="94">
        <v>0</v>
      </c>
      <c r="V13" s="95">
        <f t="shared" si="8"/>
        <v>0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6"/>
      <c r="AJ13" s="86"/>
      <c r="AK13" s="86"/>
    </row>
    <row r="14" spans="1:38" ht="18.75" customHeight="1" x14ac:dyDescent="0.2">
      <c r="A14" s="77"/>
      <c r="B14" s="87">
        <v>2250</v>
      </c>
      <c r="C14" s="116" t="s">
        <v>60</v>
      </c>
      <c r="D14" s="117"/>
      <c r="E14" s="88">
        <f t="shared" si="1"/>
        <v>5850</v>
      </c>
      <c r="F14" s="89">
        <f t="shared" si="1"/>
        <v>0</v>
      </c>
      <c r="G14" s="118">
        <f t="shared" si="2"/>
        <v>5850</v>
      </c>
      <c r="H14" s="90">
        <f t="shared" si="3"/>
        <v>5850</v>
      </c>
      <c r="I14" s="91">
        <f t="shared" si="3"/>
        <v>0</v>
      </c>
      <c r="J14" s="92">
        <f t="shared" si="4"/>
        <v>5850</v>
      </c>
      <c r="K14" s="93">
        <f>8100-2250</f>
        <v>5850</v>
      </c>
      <c r="L14" s="94">
        <v>0</v>
      </c>
      <c r="M14" s="95">
        <f t="shared" si="5"/>
        <v>5850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6"/>
      <c r="AJ14" s="86"/>
      <c r="AK14" s="86"/>
    </row>
    <row r="15" spans="1:38" ht="18.75" customHeight="1" x14ac:dyDescent="0.2">
      <c r="A15" s="77"/>
      <c r="B15" s="87">
        <v>2271</v>
      </c>
      <c r="C15" s="116" t="s">
        <v>61</v>
      </c>
      <c r="D15" s="117"/>
      <c r="E15" s="88">
        <f t="shared" si="1"/>
        <v>246300</v>
      </c>
      <c r="F15" s="89">
        <f t="shared" si="1"/>
        <v>0</v>
      </c>
      <c r="G15" s="118">
        <f t="shared" si="2"/>
        <v>246300</v>
      </c>
      <c r="H15" s="90">
        <f t="shared" si="3"/>
        <v>246300</v>
      </c>
      <c r="I15" s="91">
        <f t="shared" si="3"/>
        <v>0</v>
      </c>
      <c r="J15" s="92">
        <f t="shared" si="4"/>
        <v>246300</v>
      </c>
      <c r="K15" s="93">
        <v>246300</v>
      </c>
      <c r="L15" s="94">
        <v>0</v>
      </c>
      <c r="M15" s="95">
        <f t="shared" si="5"/>
        <v>246300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6"/>
      <c r="AJ15" s="86"/>
      <c r="AK15" s="86"/>
    </row>
    <row r="16" spans="1:38" ht="18.75" customHeight="1" x14ac:dyDescent="0.2">
      <c r="A16" s="77"/>
      <c r="B16" s="87">
        <v>2272</v>
      </c>
      <c r="C16" s="116" t="s">
        <v>62</v>
      </c>
      <c r="D16" s="117"/>
      <c r="E16" s="88">
        <f t="shared" si="1"/>
        <v>59450</v>
      </c>
      <c r="F16" s="89">
        <f t="shared" si="1"/>
        <v>6032.14</v>
      </c>
      <c r="G16" s="118">
        <f t="shared" si="2"/>
        <v>53417.86</v>
      </c>
      <c r="H16" s="90">
        <f t="shared" si="3"/>
        <v>59450</v>
      </c>
      <c r="I16" s="91">
        <f t="shared" si="3"/>
        <v>6032.14</v>
      </c>
      <c r="J16" s="92">
        <f t="shared" si="4"/>
        <v>53417.86</v>
      </c>
      <c r="K16" s="93">
        <v>59450</v>
      </c>
      <c r="L16" s="94">
        <v>6032.14</v>
      </c>
      <c r="M16" s="95">
        <f t="shared" si="5"/>
        <v>53417.86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6"/>
      <c r="AJ16" s="86"/>
      <c r="AK16" s="86"/>
    </row>
    <row r="17" spans="1:37" ht="18.75" customHeight="1" x14ac:dyDescent="0.2">
      <c r="A17" s="77"/>
      <c r="B17" s="87">
        <v>2273</v>
      </c>
      <c r="C17" s="116" t="s">
        <v>63</v>
      </c>
      <c r="D17" s="117"/>
      <c r="E17" s="88">
        <f t="shared" si="1"/>
        <v>320150</v>
      </c>
      <c r="F17" s="89">
        <f t="shared" si="1"/>
        <v>38706.699999999997</v>
      </c>
      <c r="G17" s="118">
        <f t="shared" si="2"/>
        <v>281443.3</v>
      </c>
      <c r="H17" s="90">
        <f t="shared" si="3"/>
        <v>320150</v>
      </c>
      <c r="I17" s="91">
        <f t="shared" si="3"/>
        <v>38706.699999999997</v>
      </c>
      <c r="J17" s="92">
        <f t="shared" si="4"/>
        <v>281443.3</v>
      </c>
      <c r="K17" s="93">
        <v>320150</v>
      </c>
      <c r="L17" s="94">
        <v>38706.699999999997</v>
      </c>
      <c r="M17" s="95">
        <f t="shared" si="5"/>
        <v>281443.3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6"/>
      <c r="AJ17" s="86"/>
      <c r="AK17" s="86"/>
    </row>
    <row r="18" spans="1:37" ht="18.75" customHeight="1" x14ac:dyDescent="0.2">
      <c r="A18" s="77"/>
      <c r="B18" s="87">
        <v>2274</v>
      </c>
      <c r="C18" s="116" t="s">
        <v>64</v>
      </c>
      <c r="D18" s="117"/>
      <c r="E18" s="88">
        <f t="shared" si="1"/>
        <v>0</v>
      </c>
      <c r="F18" s="89">
        <f t="shared" si="1"/>
        <v>0</v>
      </c>
      <c r="G18" s="118">
        <f t="shared" si="2"/>
        <v>0</v>
      </c>
      <c r="H18" s="90">
        <f t="shared" si="3"/>
        <v>0</v>
      </c>
      <c r="I18" s="91">
        <f t="shared" si="3"/>
        <v>0</v>
      </c>
      <c r="J18" s="92">
        <f t="shared" si="4"/>
        <v>0</v>
      </c>
      <c r="K18" s="93">
        <v>0</v>
      </c>
      <c r="L18" s="94">
        <v>0</v>
      </c>
      <c r="M18" s="95">
        <f t="shared" si="5"/>
        <v>0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6"/>
      <c r="AJ18" s="86"/>
      <c r="AK18" s="86"/>
    </row>
    <row r="19" spans="1:37" ht="18.75" customHeight="1" x14ac:dyDescent="0.2">
      <c r="A19" s="77"/>
      <c r="B19" s="87">
        <v>2275</v>
      </c>
      <c r="C19" s="116" t="s">
        <v>65</v>
      </c>
      <c r="D19" s="117"/>
      <c r="E19" s="88">
        <f t="shared" si="1"/>
        <v>8900</v>
      </c>
      <c r="F19" s="89">
        <f t="shared" si="1"/>
        <v>2031.12</v>
      </c>
      <c r="G19" s="118">
        <f t="shared" si="2"/>
        <v>6868.88</v>
      </c>
      <c r="H19" s="90">
        <f t="shared" si="3"/>
        <v>8900</v>
      </c>
      <c r="I19" s="91">
        <f t="shared" si="3"/>
        <v>2031.12</v>
      </c>
      <c r="J19" s="92">
        <f t="shared" si="4"/>
        <v>6868.88</v>
      </c>
      <c r="K19" s="93">
        <v>8900</v>
      </c>
      <c r="L19" s="94">
        <v>2031.12</v>
      </c>
      <c r="M19" s="95">
        <f t="shared" si="5"/>
        <v>6868.88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6"/>
      <c r="AJ19" s="86"/>
      <c r="AK19" s="86"/>
    </row>
    <row r="20" spans="1:37" ht="18.75" customHeight="1" x14ac:dyDescent="0.2">
      <c r="A20" s="77"/>
      <c r="B20" s="87">
        <v>2282</v>
      </c>
      <c r="C20" s="119" t="s">
        <v>66</v>
      </c>
      <c r="D20" s="119"/>
      <c r="E20" s="88">
        <f t="shared" si="1"/>
        <v>1200</v>
      </c>
      <c r="F20" s="89">
        <f t="shared" si="1"/>
        <v>0</v>
      </c>
      <c r="G20" s="118">
        <f t="shared" si="2"/>
        <v>1200</v>
      </c>
      <c r="H20" s="90">
        <f t="shared" si="3"/>
        <v>1200</v>
      </c>
      <c r="I20" s="91">
        <f t="shared" si="3"/>
        <v>0</v>
      </c>
      <c r="J20" s="92">
        <f t="shared" si="4"/>
        <v>1200</v>
      </c>
      <c r="K20" s="93">
        <v>1200</v>
      </c>
      <c r="L20" s="94">
        <v>0</v>
      </c>
      <c r="M20" s="95">
        <f t="shared" si="5"/>
        <v>1200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6"/>
      <c r="AJ20" s="86"/>
      <c r="AK20" s="86"/>
    </row>
    <row r="21" spans="1:37" ht="18.75" customHeight="1" x14ac:dyDescent="0.2">
      <c r="A21" s="77"/>
      <c r="B21" s="87">
        <v>2730</v>
      </c>
      <c r="C21" s="116" t="s">
        <v>67</v>
      </c>
      <c r="D21" s="117"/>
      <c r="E21" s="88">
        <f t="shared" si="1"/>
        <v>0</v>
      </c>
      <c r="F21" s="89">
        <f t="shared" si="1"/>
        <v>0</v>
      </c>
      <c r="G21" s="118">
        <f t="shared" si="2"/>
        <v>0</v>
      </c>
      <c r="H21" s="90">
        <f t="shared" si="3"/>
        <v>0</v>
      </c>
      <c r="I21" s="91">
        <f t="shared" si="3"/>
        <v>0</v>
      </c>
      <c r="J21" s="92">
        <f t="shared" si="4"/>
        <v>0</v>
      </c>
      <c r="K21" s="93">
        <v>0</v>
      </c>
      <c r="L21" s="94">
        <v>0</v>
      </c>
      <c r="M21" s="95">
        <f t="shared" si="5"/>
        <v>0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6"/>
      <c r="AJ21" s="86"/>
      <c r="AK21" s="86"/>
    </row>
    <row r="22" spans="1:37" ht="18.75" customHeight="1" x14ac:dyDescent="0.2">
      <c r="A22" s="77"/>
      <c r="B22" s="87">
        <v>2800</v>
      </c>
      <c r="C22" s="116" t="s">
        <v>68</v>
      </c>
      <c r="D22" s="117"/>
      <c r="E22" s="88">
        <f t="shared" si="1"/>
        <v>2000</v>
      </c>
      <c r="F22" s="89">
        <f t="shared" si="1"/>
        <v>0</v>
      </c>
      <c r="G22" s="118">
        <f t="shared" si="2"/>
        <v>2000</v>
      </c>
      <c r="H22" s="90">
        <f t="shared" si="3"/>
        <v>2000</v>
      </c>
      <c r="I22" s="91">
        <f t="shared" si="3"/>
        <v>0</v>
      </c>
      <c r="J22" s="92">
        <f t="shared" si="4"/>
        <v>2000</v>
      </c>
      <c r="K22" s="93">
        <v>2000</v>
      </c>
      <c r="L22" s="94">
        <v>0</v>
      </c>
      <c r="M22" s="95">
        <f t="shared" si="5"/>
        <v>2000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6"/>
      <c r="AJ22" s="86"/>
      <c r="AK22" s="86"/>
    </row>
    <row r="23" spans="1:37" ht="18.75" customHeight="1" x14ac:dyDescent="0.2">
      <c r="A23" s="77"/>
      <c r="B23" s="87">
        <v>3110</v>
      </c>
      <c r="C23" s="116" t="s">
        <v>69</v>
      </c>
      <c r="D23" s="117"/>
      <c r="E23" s="88">
        <f t="shared" si="1"/>
        <v>45000</v>
      </c>
      <c r="F23" s="89">
        <f t="shared" si="1"/>
        <v>0</v>
      </c>
      <c r="G23" s="118">
        <f t="shared" si="2"/>
        <v>45000</v>
      </c>
      <c r="H23" s="90">
        <f t="shared" si="3"/>
        <v>0</v>
      </c>
      <c r="I23" s="91">
        <f t="shared" si="3"/>
        <v>0</v>
      </c>
      <c r="J23" s="92">
        <f t="shared" si="4"/>
        <v>0</v>
      </c>
      <c r="K23" s="93">
        <v>0</v>
      </c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/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v>45000</v>
      </c>
      <c r="AA23" s="94">
        <v>0</v>
      </c>
      <c r="AB23" s="95">
        <f t="shared" si="0"/>
        <v>45000</v>
      </c>
      <c r="AC23" s="93">
        <v>0</v>
      </c>
      <c r="AD23" s="94">
        <v>0</v>
      </c>
      <c r="AE23" s="95">
        <f t="shared" si="10"/>
        <v>0</v>
      </c>
      <c r="AF23" s="93"/>
      <c r="AG23" s="94">
        <v>0</v>
      </c>
      <c r="AH23" s="95">
        <f t="shared" si="11"/>
        <v>0</v>
      </c>
      <c r="AI23" s="86"/>
      <c r="AJ23" s="86"/>
      <c r="AK23" s="86"/>
    </row>
    <row r="24" spans="1:37" ht="18.75" customHeight="1" x14ac:dyDescent="0.2">
      <c r="A24" s="77"/>
      <c r="B24" s="96">
        <v>3132</v>
      </c>
      <c r="C24" s="120" t="s">
        <v>70</v>
      </c>
      <c r="D24" s="121"/>
      <c r="E24" s="88">
        <f t="shared" si="1"/>
        <v>0</v>
      </c>
      <c r="F24" s="89">
        <f t="shared" si="1"/>
        <v>0</v>
      </c>
      <c r="G24" s="118">
        <f t="shared" si="2"/>
        <v>0</v>
      </c>
      <c r="H24" s="90">
        <f t="shared" si="3"/>
        <v>0</v>
      </c>
      <c r="I24" s="91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>
        <v>0</v>
      </c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0</v>
      </c>
      <c r="AA24" s="94">
        <v>0</v>
      </c>
      <c r="AB24" s="95">
        <f t="shared" si="0"/>
        <v>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6"/>
      <c r="AJ24" s="86"/>
      <c r="AK24" s="86"/>
    </row>
    <row r="25" spans="1:37" ht="18.75" customHeight="1" thickBot="1" x14ac:dyDescent="0.25">
      <c r="A25" s="77"/>
      <c r="B25" s="96">
        <v>3142</v>
      </c>
      <c r="C25" s="122" t="s">
        <v>71</v>
      </c>
      <c r="D25" s="122"/>
      <c r="E25" s="97">
        <f t="shared" si="1"/>
        <v>0</v>
      </c>
      <c r="F25" s="98">
        <f t="shared" si="1"/>
        <v>0</v>
      </c>
      <c r="G25" s="123">
        <f>E25-F25</f>
        <v>0</v>
      </c>
      <c r="H25" s="99">
        <f t="shared" si="3"/>
        <v>0</v>
      </c>
      <c r="I25" s="100">
        <f t="shared" si="3"/>
        <v>0</v>
      </c>
      <c r="J25" s="101">
        <f>H25-I25</f>
        <v>0</v>
      </c>
      <c r="K25" s="102">
        <v>0</v>
      </c>
      <c r="L25" s="94">
        <v>0</v>
      </c>
      <c r="M25" s="103">
        <f>K25-L25</f>
        <v>0</v>
      </c>
      <c r="N25" s="102">
        <v>0</v>
      </c>
      <c r="O25" s="94">
        <v>0</v>
      </c>
      <c r="P25" s="103">
        <f>N25-O25</f>
        <v>0</v>
      </c>
      <c r="Q25" s="102">
        <v>0</v>
      </c>
      <c r="R25" s="94">
        <v>0</v>
      </c>
      <c r="S25" s="103">
        <f>Q25-R25</f>
        <v>0</v>
      </c>
      <c r="T25" s="102">
        <v>0</v>
      </c>
      <c r="U25" s="94">
        <v>0</v>
      </c>
      <c r="V25" s="103">
        <f>T25-U25</f>
        <v>0</v>
      </c>
      <c r="W25" s="102">
        <v>0</v>
      </c>
      <c r="X25" s="94">
        <v>0</v>
      </c>
      <c r="Y25" s="103">
        <f>W25-X25</f>
        <v>0</v>
      </c>
      <c r="Z25" s="102">
        <v>0</v>
      </c>
      <c r="AA25" s="94">
        <v>0</v>
      </c>
      <c r="AB25" s="103">
        <f t="shared" si="0"/>
        <v>0</v>
      </c>
      <c r="AC25" s="93">
        <v>0</v>
      </c>
      <c r="AD25" s="94">
        <v>0</v>
      </c>
      <c r="AE25" s="103">
        <f>AC25-AD25</f>
        <v>0</v>
      </c>
      <c r="AF25" s="102">
        <v>0</v>
      </c>
      <c r="AG25" s="94">
        <v>0</v>
      </c>
      <c r="AH25" s="103">
        <f>AF25-AG25</f>
        <v>0</v>
      </c>
      <c r="AI25" s="86"/>
      <c r="AJ25" s="86"/>
      <c r="AK25" s="86"/>
    </row>
    <row r="26" spans="1:37" ht="18.75" customHeight="1" thickBot="1" x14ac:dyDescent="0.25">
      <c r="A26" s="104" t="s">
        <v>72</v>
      </c>
      <c r="B26" s="105"/>
      <c r="C26" s="105"/>
      <c r="D26" s="125"/>
      <c r="E26" s="124">
        <f t="shared" ref="E26:U26" si="12">SUM(E9:E25)</f>
        <v>10779200</v>
      </c>
      <c r="F26" s="107">
        <f t="shared" si="12"/>
        <v>2119452.81</v>
      </c>
      <c r="G26" s="106">
        <f t="shared" si="12"/>
        <v>8659747.1900000013</v>
      </c>
      <c r="H26" s="109">
        <f t="shared" si="12"/>
        <v>9743200</v>
      </c>
      <c r="I26" s="110">
        <f t="shared" si="12"/>
        <v>2092645.1999999997</v>
      </c>
      <c r="J26" s="106">
        <f t="shared" si="12"/>
        <v>7650554.7999999998</v>
      </c>
      <c r="K26" s="124">
        <f t="shared" si="12"/>
        <v>9743200</v>
      </c>
      <c r="L26" s="107">
        <f t="shared" si="12"/>
        <v>2092645.1999999997</v>
      </c>
      <c r="M26" s="108">
        <f t="shared" si="12"/>
        <v>7650554.7999999998</v>
      </c>
      <c r="N26" s="124">
        <f t="shared" si="12"/>
        <v>0</v>
      </c>
      <c r="O26" s="107">
        <f t="shared" si="12"/>
        <v>0</v>
      </c>
      <c r="P26" s="108">
        <f t="shared" si="12"/>
        <v>0</v>
      </c>
      <c r="Q26" s="124">
        <f t="shared" si="12"/>
        <v>0</v>
      </c>
      <c r="R26" s="107">
        <f t="shared" si="12"/>
        <v>0</v>
      </c>
      <c r="S26" s="108">
        <f t="shared" si="12"/>
        <v>0</v>
      </c>
      <c r="T26" s="109">
        <f t="shared" si="12"/>
        <v>991000</v>
      </c>
      <c r="U26" s="110">
        <f t="shared" si="12"/>
        <v>26807.61</v>
      </c>
      <c r="V26" s="108">
        <f>SUM(V9:V24)</f>
        <v>964192.39</v>
      </c>
      <c r="W26" s="111">
        <f>SUM(W9:W25)</f>
        <v>0</v>
      </c>
      <c r="X26" s="110">
        <f>SUM(X9:X25)</f>
        <v>0</v>
      </c>
      <c r="Y26" s="108">
        <f>SUM(Y9:Y24)</f>
        <v>0</v>
      </c>
      <c r="Z26" s="109">
        <f>SUM(Z9:Z25)</f>
        <v>45000</v>
      </c>
      <c r="AA26" s="110">
        <f>SUM(AA9:AA25)</f>
        <v>0</v>
      </c>
      <c r="AB26" s="108">
        <f>SUM(AB9:AB24)</f>
        <v>45000</v>
      </c>
      <c r="AC26" s="109">
        <f>SUM(AC9:AC25)</f>
        <v>0</v>
      </c>
      <c r="AD26" s="110">
        <f>SUM(AD9:AD25)</f>
        <v>0</v>
      </c>
      <c r="AE26" s="108">
        <f>SUM(AE9:AE24)</f>
        <v>0</v>
      </c>
      <c r="AF26" s="109">
        <f>SUM(AF9:AF25)</f>
        <v>0</v>
      </c>
      <c r="AG26" s="110">
        <f>SUM(AG9:AG25)</f>
        <v>0</v>
      </c>
      <c r="AH26" s="108">
        <f>SUM(AH9:AH24)</f>
        <v>0</v>
      </c>
      <c r="AI26" s="86"/>
      <c r="AJ26" s="86"/>
      <c r="AK26" s="86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5DBD-F108-4C40-9EA8-AAEE715B3745}">
  <sheetPr codeName="Лист9">
    <pageSetUpPr fitToPage="1"/>
  </sheetPr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SUM(D6:D65)</f>
        <v>5326.05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ЗДО6!I11</f>
        <v>5326.05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4795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4795</v>
      </c>
      <c r="D18" s="17"/>
      <c r="E18" s="18">
        <f>D17-C18</f>
        <v>0</v>
      </c>
    </row>
    <row r="19" spans="1:15" collapsed="1" x14ac:dyDescent="0.3">
      <c r="A19" s="11"/>
      <c r="B19" s="20" t="s">
        <v>10</v>
      </c>
      <c r="C19" s="17">
        <v>3217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11</v>
      </c>
      <c r="C20" s="17">
        <v>1578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18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</v>
      </c>
      <c r="B35" s="22" t="s">
        <v>12</v>
      </c>
      <c r="C35" s="23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2" t="s">
        <v>13</v>
      </c>
      <c r="C36" s="23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2210.8000000000002</v>
      </c>
      <c r="B42" s="22" t="s">
        <v>14</v>
      </c>
      <c r="C42" s="23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t="18.75" hidden="1" customHeight="1" x14ac:dyDescent="0.3">
      <c r="A43" s="11">
        <v>2210.9</v>
      </c>
      <c r="B43" s="12" t="s">
        <v>15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t="14.25" hidden="1" customHeight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t="15.75" hidden="1" customHeight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t="15.75" hidden="1" customHeight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t="15" hidden="1" customHeight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t="17.25" hidden="1" customHeight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12" t="s">
        <v>16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SUM(C51:C66)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4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collapsed="1" x14ac:dyDescent="0.3">
      <c r="A67" s="8"/>
      <c r="B67" s="24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/>
    <row r="70" spans="1:15" ht="39.75" customHeight="1" x14ac:dyDescent="0.3">
      <c r="A70" s="4">
        <v>2240</v>
      </c>
      <c r="B70" s="5" t="s">
        <v>17</v>
      </c>
      <c r="C70" s="5"/>
      <c r="D70" s="6">
        <f>SUM(D72:D119)</f>
        <v>3673.16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5">
        <v>2240</v>
      </c>
      <c r="B71" s="25"/>
      <c r="C71" s="10"/>
      <c r="D71" s="10">
        <f>ЗДО6!I13</f>
        <v>3673.16</v>
      </c>
      <c r="E71" s="8" t="b">
        <f>D71=D70</f>
        <v>1</v>
      </c>
    </row>
    <row r="72" spans="1:15" hidden="1" collapsed="1" x14ac:dyDescent="0.3">
      <c r="A72" s="14">
        <v>2240.1</v>
      </c>
      <c r="B72" s="12" t="s">
        <v>18</v>
      </c>
      <c r="C72" s="12"/>
      <c r="D72" s="13"/>
    </row>
    <row r="73" spans="1:15" hidden="1" x14ac:dyDescent="0.3">
      <c r="A73" s="14">
        <v>2240.1999999999998</v>
      </c>
      <c r="B73" s="22" t="s">
        <v>19</v>
      </c>
      <c r="C73" s="23"/>
      <c r="D73" s="13"/>
    </row>
    <row r="74" spans="1:15" hidden="1" x14ac:dyDescent="0.3">
      <c r="A74" s="14">
        <v>2240.3000000000002</v>
      </c>
      <c r="B74" s="22" t="s">
        <v>20</v>
      </c>
      <c r="C74" s="23"/>
      <c r="D74" s="13"/>
    </row>
    <row r="75" spans="1:15" hidden="1" outlineLevel="1" x14ac:dyDescent="0.3">
      <c r="A75" s="14"/>
      <c r="B75" s="15"/>
      <c r="C75" s="16">
        <f>SUM(C76:C80)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14"/>
      <c r="C80" s="17"/>
      <c r="D80" s="17"/>
    </row>
    <row r="81" spans="1:5" hidden="1" x14ac:dyDescent="0.3">
      <c r="A81" s="14">
        <v>2240.4</v>
      </c>
      <c r="B81" s="22" t="s">
        <v>21</v>
      </c>
      <c r="C81" s="23"/>
      <c r="D81" s="13"/>
    </row>
    <row r="82" spans="1:5" x14ac:dyDescent="0.3">
      <c r="A82" s="14">
        <v>2240.5</v>
      </c>
      <c r="B82" s="22" t="s">
        <v>22</v>
      </c>
      <c r="C82" s="23"/>
      <c r="D82" s="13">
        <v>1456</v>
      </c>
    </row>
    <row r="83" spans="1:5" hidden="1" outlineLevel="1" x14ac:dyDescent="0.3">
      <c r="A83" s="14"/>
      <c r="B83" s="15"/>
      <c r="C83" s="16">
        <f>SUM(C84:C91)</f>
        <v>1456</v>
      </c>
      <c r="D83" s="17"/>
      <c r="E83" s="18">
        <f>D82-C83</f>
        <v>0</v>
      </c>
    </row>
    <row r="84" spans="1:5" ht="17.25" customHeight="1" collapsed="1" x14ac:dyDescent="0.3">
      <c r="A84" s="14"/>
      <c r="B84" s="19" t="s">
        <v>23</v>
      </c>
      <c r="C84" s="17">
        <v>1456</v>
      </c>
      <c r="D84" s="17"/>
    </row>
    <row r="85" spans="1:5" ht="17.25" hidden="1" customHeight="1" x14ac:dyDescent="0.3">
      <c r="A85" s="14"/>
      <c r="B85" s="19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2" t="s">
        <v>24</v>
      </c>
      <c r="C92" s="23"/>
      <c r="D92" s="13"/>
    </row>
    <row r="93" spans="1:5" hidden="1" x14ac:dyDescent="0.3">
      <c r="A93" s="14">
        <v>2240.6999999999998</v>
      </c>
      <c r="B93" s="22" t="s">
        <v>25</v>
      </c>
      <c r="C93" s="23"/>
      <c r="D93" s="13"/>
    </row>
    <row r="94" spans="1:5" hidden="1" x14ac:dyDescent="0.3">
      <c r="A94" s="14">
        <v>2240.8000000000002</v>
      </c>
      <c r="B94" s="22" t="s">
        <v>26</v>
      </c>
      <c r="C94" s="23"/>
      <c r="D94" s="13"/>
    </row>
    <row r="95" spans="1:5" hidden="1" x14ac:dyDescent="0.3">
      <c r="A95" s="14">
        <v>2240.9</v>
      </c>
      <c r="B95" s="22" t="s">
        <v>27</v>
      </c>
      <c r="C95" s="23"/>
      <c r="D95" s="13"/>
    </row>
    <row r="96" spans="1:5" hidden="1" x14ac:dyDescent="0.3">
      <c r="A96" s="14">
        <v>2241.1</v>
      </c>
      <c r="B96" s="22" t="s">
        <v>28</v>
      </c>
      <c r="C96" s="23"/>
      <c r="D96" s="13"/>
    </row>
    <row r="97" spans="1:15" hidden="1" x14ac:dyDescent="0.3">
      <c r="A97" s="14">
        <v>2241.1999999999998</v>
      </c>
      <c r="B97" s="22" t="s">
        <v>29</v>
      </c>
      <c r="C97" s="23"/>
      <c r="D97" s="13"/>
    </row>
    <row r="98" spans="1:15" x14ac:dyDescent="0.3">
      <c r="A98" s="14">
        <v>2241.3000000000002</v>
      </c>
      <c r="B98" s="22" t="s">
        <v>30</v>
      </c>
      <c r="C98" s="23"/>
      <c r="D98" s="13">
        <f>88.57+150+170+150</f>
        <v>558.56999999999994</v>
      </c>
    </row>
    <row r="99" spans="1:15" hidden="1" x14ac:dyDescent="0.3">
      <c r="A99" s="14">
        <v>2241.4</v>
      </c>
      <c r="B99" s="22" t="s">
        <v>31</v>
      </c>
      <c r="C99" s="23"/>
      <c r="D99" s="13"/>
    </row>
    <row r="100" spans="1:15" hidden="1" x14ac:dyDescent="0.3">
      <c r="A100" s="14">
        <v>2241.5</v>
      </c>
      <c r="B100" s="22" t="s">
        <v>32</v>
      </c>
      <c r="C100" s="23"/>
      <c r="D100" s="13"/>
    </row>
    <row r="101" spans="1:15" ht="38.25" hidden="1" customHeight="1" x14ac:dyDescent="0.3">
      <c r="A101" s="14">
        <v>2241.6</v>
      </c>
      <c r="B101" s="26" t="s">
        <v>33</v>
      </c>
      <c r="C101" s="23"/>
      <c r="D101" s="13"/>
    </row>
    <row r="102" spans="1:15" hidden="1" x14ac:dyDescent="0.3">
      <c r="A102" s="14">
        <v>2241.6999999999998</v>
      </c>
      <c r="B102" s="22" t="s">
        <v>34</v>
      </c>
      <c r="C102" s="23"/>
      <c r="D102" s="13"/>
    </row>
    <row r="103" spans="1:15" x14ac:dyDescent="0.3">
      <c r="A103" s="14">
        <v>2241.9</v>
      </c>
      <c r="B103" s="22" t="s">
        <v>35</v>
      </c>
      <c r="C103" s="23"/>
      <c r="D103" s="13">
        <v>1658.59</v>
      </c>
    </row>
    <row r="104" spans="1:15" hidden="1" outlineLevel="1" x14ac:dyDescent="0.3">
      <c r="A104" s="14"/>
      <c r="B104" s="15"/>
      <c r="C104" s="16">
        <f>SUM(C105:C121)</f>
        <v>1658.59</v>
      </c>
      <c r="D104" s="27"/>
      <c r="E104" s="18">
        <f>D103-C104</f>
        <v>0</v>
      </c>
    </row>
    <row r="105" spans="1:15" collapsed="1" x14ac:dyDescent="0.3">
      <c r="A105" s="14"/>
      <c r="B105" s="28" t="s">
        <v>36</v>
      </c>
      <c r="C105" s="17">
        <v>180</v>
      </c>
      <c r="D105" s="17"/>
    </row>
    <row r="106" spans="1:15" x14ac:dyDescent="0.3">
      <c r="A106" s="14"/>
      <c r="B106" s="28" t="s">
        <v>37</v>
      </c>
      <c r="C106" s="17">
        <f>8.4+8.39</f>
        <v>16.79</v>
      </c>
      <c r="D106" s="17"/>
    </row>
    <row r="107" spans="1:15" x14ac:dyDescent="0.3">
      <c r="A107" s="14"/>
      <c r="B107" s="28" t="s">
        <v>38</v>
      </c>
      <c r="C107" s="17">
        <f>730.9+730.9</f>
        <v>1461.8</v>
      </c>
      <c r="D107" s="17"/>
    </row>
    <row r="108" spans="1:15" hidden="1" x14ac:dyDescent="0.3">
      <c r="A108" s="14"/>
      <c r="B108" s="28"/>
      <c r="C108" s="17"/>
      <c r="D108" s="17"/>
    </row>
    <row r="109" spans="1:15" hidden="1" x14ac:dyDescent="0.3">
      <c r="A109" s="14"/>
      <c r="B109" s="28"/>
      <c r="C109" s="17"/>
      <c r="D109" s="17"/>
    </row>
    <row r="110" spans="1:15" hidden="1" x14ac:dyDescent="0.3">
      <c r="A110" s="14"/>
      <c r="B110" s="28"/>
      <c r="C110" s="17"/>
      <c r="D110" s="17"/>
    </row>
    <row r="111" spans="1:15" hidden="1" x14ac:dyDescent="0.3">
      <c r="A111" s="11"/>
      <c r="B111" s="29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8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19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19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hidden="1" x14ac:dyDescent="0.3">
      <c r="A115" s="11"/>
      <c r="B115" s="19"/>
      <c r="C115" s="17"/>
      <c r="D115" s="17"/>
      <c r="E115" s="8"/>
      <c r="F115" s="8"/>
      <c r="G115" s="8"/>
      <c r="I115" s="8"/>
      <c r="J115" s="8"/>
      <c r="K115" s="8"/>
      <c r="M115" s="8"/>
      <c r="N115" s="8"/>
      <c r="O115" s="8"/>
    </row>
    <row r="116" spans="1:15" hidden="1" x14ac:dyDescent="0.3">
      <c r="A116" s="14"/>
      <c r="B116" s="19"/>
      <c r="C116" s="17"/>
      <c r="D116" s="17"/>
    </row>
    <row r="117" spans="1:15" hidden="1" x14ac:dyDescent="0.3">
      <c r="A117" s="14"/>
      <c r="B117" s="19"/>
      <c r="C117" s="17"/>
      <c r="D117" s="17"/>
    </row>
    <row r="118" spans="1:15" hidden="1" x14ac:dyDescent="0.3">
      <c r="A118" s="14"/>
      <c r="B118" s="28"/>
      <c r="C118" s="17"/>
      <c r="D118" s="17"/>
    </row>
    <row r="119" spans="1:15" hidden="1" x14ac:dyDescent="0.3">
      <c r="A119" s="14"/>
      <c r="B119" s="19"/>
      <c r="C119" s="17"/>
      <c r="D119" s="17"/>
    </row>
    <row r="120" spans="1:15" hidden="1" outlineLevel="1" x14ac:dyDescent="0.3">
      <c r="B120" s="30"/>
      <c r="D120" s="3" t="b">
        <f>D70=D71</f>
        <v>1</v>
      </c>
    </row>
    <row r="121" spans="1:15" collapsed="1" x14ac:dyDescent="0.3">
      <c r="B121" s="30"/>
    </row>
    <row r="125" spans="1:15" hidden="1" x14ac:dyDescent="0.3"/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2:C82"/>
    <mergeCell ref="B92:C92"/>
    <mergeCell ref="B93:C93"/>
    <mergeCell ref="B94:C94"/>
    <mergeCell ref="B95:C95"/>
    <mergeCell ref="B96:C96"/>
    <mergeCell ref="B49:C49"/>
    <mergeCell ref="B70:C70"/>
    <mergeCell ref="B72:C72"/>
    <mergeCell ref="B73:C73"/>
    <mergeCell ref="B74:C74"/>
    <mergeCell ref="B81:C81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2022-05-03T14:02:32Z</dcterms:created>
  <dcterms:modified xsi:type="dcterms:W3CDTF">2022-05-03T14:02:33Z</dcterms:modified>
</cp:coreProperties>
</file>