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321E31DC-BBDD-4C1D-8759-4D20CCCAED6E}" xr6:coauthVersionLast="36" xr6:coauthVersionMax="36" xr10:uidLastSave="{00000000-0000-0000-0000-000000000000}"/>
  <bookViews>
    <workbookView xWindow="0" yWindow="0" windowWidth="24510" windowHeight="12075" xr2:uid="{E1554D39-2AE6-4B1C-8853-0F2E2CB09F0C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K24" i="3"/>
  <c r="AH24" i="3"/>
  <c r="AE24" i="3"/>
  <c r="AB24" i="3"/>
  <c r="Y24" i="3"/>
  <c r="V24" i="3"/>
  <c r="S24" i="3"/>
  <c r="P24" i="3"/>
  <c r="M24" i="3"/>
  <c r="I24" i="3"/>
  <c r="H24" i="3"/>
  <c r="E24" i="3" s="1"/>
  <c r="F24" i="3"/>
  <c r="AK23" i="3"/>
  <c r="AH23" i="3"/>
  <c r="AE23" i="3"/>
  <c r="AB23" i="3"/>
  <c r="Y23" i="3"/>
  <c r="V23" i="3"/>
  <c r="S23" i="3"/>
  <c r="P23" i="3"/>
  <c r="M23" i="3"/>
  <c r="I23" i="3"/>
  <c r="H23" i="3"/>
  <c r="E23" i="3"/>
  <c r="AK22" i="3"/>
  <c r="AH22" i="3"/>
  <c r="AE22" i="3"/>
  <c r="AB22" i="3"/>
  <c r="Y22" i="3"/>
  <c r="V22" i="3"/>
  <c r="S22" i="3"/>
  <c r="P22" i="3"/>
  <c r="M22" i="3"/>
  <c r="I22" i="3"/>
  <c r="H22" i="3"/>
  <c r="F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F20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AK18" i="3"/>
  <c r="AH18" i="3"/>
  <c r="AE18" i="3"/>
  <c r="AB18" i="3"/>
  <c r="Y18" i="3"/>
  <c r="V18" i="3"/>
  <c r="S18" i="3"/>
  <c r="P18" i="3"/>
  <c r="M18" i="3"/>
  <c r="I18" i="3"/>
  <c r="H18" i="3"/>
  <c r="F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K16" i="3"/>
  <c r="AH16" i="3"/>
  <c r="AE16" i="3"/>
  <c r="AB16" i="3"/>
  <c r="Y16" i="3"/>
  <c r="V16" i="3"/>
  <c r="S16" i="3"/>
  <c r="P16" i="3"/>
  <c r="K16" i="3"/>
  <c r="I16" i="3"/>
  <c r="F16" i="3" s="1"/>
  <c r="AK15" i="3"/>
  <c r="AH15" i="3"/>
  <c r="AE15" i="3"/>
  <c r="AB15" i="3"/>
  <c r="Y15" i="3"/>
  <c r="V15" i="3"/>
  <c r="S15" i="3"/>
  <c r="P15" i="3"/>
  <c r="M15" i="3"/>
  <c r="I15" i="3"/>
  <c r="H15" i="3"/>
  <c r="E15" i="3" s="1"/>
  <c r="F15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AK13" i="3"/>
  <c r="AH13" i="3"/>
  <c r="AE13" i="3"/>
  <c r="AB13" i="3"/>
  <c r="Y13" i="3"/>
  <c r="V13" i="3"/>
  <c r="S13" i="3"/>
  <c r="P13" i="3"/>
  <c r="M13" i="3"/>
  <c r="I13" i="3"/>
  <c r="H13" i="3"/>
  <c r="F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K11" i="3"/>
  <c r="AH11" i="3"/>
  <c r="AE11" i="3"/>
  <c r="AB11" i="3"/>
  <c r="Y11" i="3"/>
  <c r="V11" i="3"/>
  <c r="S11" i="3"/>
  <c r="P11" i="3"/>
  <c r="K11" i="3"/>
  <c r="I11" i="3"/>
  <c r="F11" i="3" s="1"/>
  <c r="AK10" i="3"/>
  <c r="AH10" i="3"/>
  <c r="AE10" i="3"/>
  <c r="AB10" i="3"/>
  <c r="Y10" i="3"/>
  <c r="V10" i="3"/>
  <c r="S10" i="3"/>
  <c r="P10" i="3"/>
  <c r="M10" i="3"/>
  <c r="I10" i="3"/>
  <c r="H10" i="3"/>
  <c r="E10" i="3" s="1"/>
  <c r="F10" i="3"/>
  <c r="AK9" i="3"/>
  <c r="AH9" i="3"/>
  <c r="AE9" i="3"/>
  <c r="AB9" i="3"/>
  <c r="Y9" i="3"/>
  <c r="V9" i="3"/>
  <c r="S9" i="3"/>
  <c r="P9" i="3"/>
  <c r="M9" i="3"/>
  <c r="I9" i="3"/>
  <c r="H9" i="3"/>
  <c r="E9" i="3" s="1"/>
  <c r="C113" i="2"/>
  <c r="C112" i="2"/>
  <c r="C111" i="2" s="1"/>
  <c r="E111" i="2" s="1"/>
  <c r="C90" i="2"/>
  <c r="E90" i="2" s="1"/>
  <c r="E82" i="2"/>
  <c r="C82" i="2"/>
  <c r="E78" i="2"/>
  <c r="E77" i="2"/>
  <c r="D77" i="2"/>
  <c r="D126" i="2" s="1"/>
  <c r="C51" i="2"/>
  <c r="E51" i="2" s="1"/>
  <c r="C45" i="2"/>
  <c r="E45" i="2" s="1"/>
  <c r="C38" i="2"/>
  <c r="E38" i="2" s="1"/>
  <c r="C25" i="2"/>
  <c r="C18" i="2"/>
  <c r="E18" i="2" s="1"/>
  <c r="E8" i="2"/>
  <c r="C8" i="2"/>
  <c r="D73" i="2"/>
  <c r="E4" i="2"/>
  <c r="D4" i="2"/>
  <c r="G10" i="3" l="1"/>
  <c r="J24" i="3"/>
  <c r="G15" i="3"/>
  <c r="J10" i="3"/>
  <c r="E12" i="3"/>
  <c r="G12" i="3" s="1"/>
  <c r="J15" i="3"/>
  <c r="E17" i="3"/>
  <c r="G17" i="3" s="1"/>
  <c r="J20" i="3"/>
  <c r="G21" i="3"/>
  <c r="AB26" i="3"/>
  <c r="P26" i="3"/>
  <c r="V26" i="3"/>
  <c r="AH26" i="3"/>
  <c r="J21" i="3"/>
  <c r="G24" i="3"/>
  <c r="E25" i="3"/>
  <c r="G25" i="3" s="1"/>
  <c r="Y26" i="3"/>
  <c r="AK26" i="3"/>
  <c r="K26" i="3"/>
  <c r="M11" i="3"/>
  <c r="H11" i="3"/>
  <c r="J14" i="3"/>
  <c r="F14" i="3"/>
  <c r="G14" i="3" s="1"/>
  <c r="J18" i="3"/>
  <c r="E18" i="3"/>
  <c r="G18" i="3" s="1"/>
  <c r="G20" i="3"/>
  <c r="J13" i="3"/>
  <c r="E13" i="3"/>
  <c r="G13" i="3" s="1"/>
  <c r="M16" i="3"/>
  <c r="H16" i="3"/>
  <c r="J19" i="3"/>
  <c r="F19" i="3"/>
  <c r="G19" i="3" s="1"/>
  <c r="I26" i="3"/>
  <c r="J9" i="3"/>
  <c r="F9" i="3"/>
  <c r="G9" i="3" s="1"/>
  <c r="J23" i="3"/>
  <c r="F23" i="3"/>
  <c r="G23" i="3" s="1"/>
  <c r="S26" i="3"/>
  <c r="AE26" i="3"/>
  <c r="J22" i="3"/>
  <c r="E22" i="3"/>
  <c r="G22" i="3" s="1"/>
  <c r="E5" i="2"/>
  <c r="M26" i="3" l="1"/>
  <c r="F26" i="3"/>
  <c r="J16" i="3"/>
  <c r="E16" i="3"/>
  <c r="G16" i="3" s="1"/>
  <c r="J11" i="3"/>
  <c r="J26" i="3" s="1"/>
  <c r="E11" i="3"/>
  <c r="H26" i="3"/>
  <c r="G11" i="3" l="1"/>
  <c r="G26" i="3" s="1"/>
  <c r="E26" i="3"/>
</calcChain>
</file>

<file path=xl/sharedStrings.xml><?xml version="1.0" encoding="utf-8"?>
<sst xmlns="http://schemas.openxmlformats.org/spreadsheetml/2006/main" count="115" uniqueCount="82">
  <si>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</si>
  <si>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</si>
  <si>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</si>
  <si>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</si>
  <si>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</si>
  <si>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</si>
  <si>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</si>
  <si>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</si>
  <si>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</si>
  <si>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двері металопластикові / 02. 2021</t>
  </si>
  <si>
    <t>будівельні матеріали / 03. 2021</t>
  </si>
  <si>
    <t>двері міжкімнатні / 03. 2021</t>
  </si>
  <si>
    <t>пісок / 05. 2021</t>
  </si>
  <si>
    <t>двері вхідні / 03. 2021</t>
  </si>
  <si>
    <t>шпалери, клей/ 06. 2021</t>
  </si>
  <si>
    <t>двері / 06. 2021</t>
  </si>
  <si>
    <t xml:space="preserve">Миючі засоби    </t>
  </si>
  <si>
    <t>Меблі</t>
  </si>
  <si>
    <t>парти / 05. 2021</t>
  </si>
  <si>
    <t>Бензин</t>
  </si>
  <si>
    <t>Запчастини</t>
  </si>
  <si>
    <t>Ін.матеріали</t>
  </si>
  <si>
    <t>мультиварка  / 03. 2021</t>
  </si>
  <si>
    <t>штамп / 04.2021</t>
  </si>
  <si>
    <t>печатка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</si>
  <si>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</si>
  <si>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</si>
  <si>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</si>
  <si>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</si>
  <si>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</si>
  <si>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</si>
  <si>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пральної машини  / 03.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</si>
  <si>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</si>
  <si>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</si>
  <si>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</si>
  <si>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</si>
  <si>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</si>
  <si>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</si>
  <si>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</si>
  <si>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</si>
  <si>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</si>
  <si>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</si>
  <si>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</si>
  <si>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</si>
  <si>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</si>
  <si>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03,06. 2021</t>
  </si>
  <si>
    <t>тех. підтримка веб ресурсів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</si>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</sst>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D0B761CF-4E52-4A32-9F54-7BE825EA2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9A4F-C462-4AEC-B84F-9A83A6786F37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4" customWidth="1"/>
    <col min="2" max="2" width="12.28515625" style="125" customWidth="1"/>
    <col min="3" max="3" width="16" style="126" customWidth="1"/>
    <col min="4" max="4" width="38.5703125" style="85" customWidth="1"/>
    <col min="5" max="5" width="25" style="85" customWidth="1"/>
    <col min="6" max="10" width="25" style="126" customWidth="1"/>
    <col min="11" max="11" width="25" style="85" customWidth="1"/>
    <col min="12" max="13" width="25" style="126" customWidth="1"/>
    <col min="14" max="14" width="21.140625" style="85" customWidth="1"/>
    <col min="15" max="16" width="21.140625" style="126" customWidth="1"/>
    <col min="17" max="17" width="21.140625" style="85" customWidth="1"/>
    <col min="18" max="19" width="21.140625" style="126" customWidth="1"/>
    <col min="20" max="20" width="18.85546875" style="85" customWidth="1"/>
    <col min="21" max="22" width="18.85546875" style="126" customWidth="1"/>
    <col min="23" max="24" width="19.140625" style="126" customWidth="1"/>
    <col min="25" max="25" width="19.28515625" style="126" customWidth="1"/>
    <col min="26" max="26" width="18.85546875" style="85" customWidth="1"/>
    <col min="27" max="28" width="18.85546875" style="126" customWidth="1"/>
    <col min="29" max="29" width="18.85546875" style="85" hidden="1" customWidth="1"/>
    <col min="30" max="31" width="18.85546875" style="126" hidden="1" customWidth="1"/>
    <col min="32" max="32" width="18.85546875" style="85" hidden="1" customWidth="1"/>
    <col min="33" max="34" width="18.85546875" style="126" hidden="1" customWidth="1"/>
    <col min="35" max="35" width="18.85546875" style="85" customWidth="1"/>
    <col min="36" max="37" width="18.85546875" style="126" customWidth="1"/>
    <col min="38" max="40" width="18.140625" style="126" customWidth="1"/>
    <col min="41" max="42" width="14.28515625" style="85" customWidth="1"/>
    <col min="43" max="16384" width="9.140625" style="85"/>
  </cols>
  <sheetData>
    <row r="1" spans="1:41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J1" s="33"/>
      <c r="AK1" s="33"/>
      <c r="AL1" s="33"/>
      <c r="AM1" s="33"/>
      <c r="AN1" s="35"/>
    </row>
    <row r="2" spans="1:41" s="36" customFormat="1" ht="6.75" customHeight="1" x14ac:dyDescent="0.35">
      <c r="A2" s="31"/>
      <c r="B2" s="37" t="s">
        <v>47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  <c r="AF2" s="38"/>
      <c r="AG2" s="38"/>
      <c r="AH2" s="38"/>
    </row>
    <row r="3" spans="1:41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  <c r="AF3" s="38"/>
      <c r="AG3" s="38"/>
      <c r="AH3" s="38"/>
    </row>
    <row r="4" spans="1:41" s="36" customFormat="1" ht="21.75" customHeight="1" x14ac:dyDescent="0.35">
      <c r="A4" s="31"/>
      <c r="B4" s="37" t="s">
        <v>48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  <c r="AF4" s="38"/>
      <c r="AG4" s="38"/>
      <c r="AH4" s="38"/>
    </row>
    <row r="5" spans="1:41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I5" s="39"/>
      <c r="AM5" s="39"/>
      <c r="AN5" s="39"/>
      <c r="AO5" s="39"/>
    </row>
    <row r="6" spans="1:41" s="36" customFormat="1" ht="48.75" customHeight="1" thickBot="1" x14ac:dyDescent="0.3">
      <c r="A6" s="40" t="s">
        <v>49</v>
      </c>
      <c r="B6" s="41" t="s">
        <v>50</v>
      </c>
      <c r="C6" s="42" t="s">
        <v>51</v>
      </c>
      <c r="D6" s="43"/>
      <c r="E6" s="44" t="s">
        <v>52</v>
      </c>
      <c r="F6" s="45"/>
      <c r="G6" s="46"/>
      <c r="H6" s="47" t="s">
        <v>53</v>
      </c>
      <c r="I6" s="48"/>
      <c r="J6" s="49"/>
      <c r="K6" s="50" t="s">
        <v>54</v>
      </c>
      <c r="L6" s="51"/>
      <c r="M6" s="52"/>
      <c r="N6" s="50" t="s">
        <v>55</v>
      </c>
      <c r="O6" s="51"/>
      <c r="P6" s="52"/>
      <c r="Q6" s="50" t="s">
        <v>56</v>
      </c>
      <c r="R6" s="51"/>
      <c r="S6" s="52"/>
      <c r="T6" s="53" t="s">
        <v>57</v>
      </c>
      <c r="U6" s="54"/>
      <c r="V6" s="49"/>
      <c r="W6" s="54" t="s">
        <v>58</v>
      </c>
      <c r="X6" s="54"/>
      <c r="Y6" s="55"/>
      <c r="Z6" s="53" t="s">
        <v>59</v>
      </c>
      <c r="AA6" s="54"/>
      <c r="AB6" s="49"/>
      <c r="AC6" s="56" t="s">
        <v>60</v>
      </c>
      <c r="AD6" s="57"/>
      <c r="AE6" s="58"/>
      <c r="AF6" s="53" t="s">
        <v>61</v>
      </c>
      <c r="AG6" s="54"/>
      <c r="AH6" s="49"/>
      <c r="AI6" s="53" t="s">
        <v>61</v>
      </c>
      <c r="AJ6" s="54"/>
      <c r="AK6" s="49"/>
    </row>
    <row r="7" spans="1:41" s="36" customFormat="1" ht="54" customHeight="1" thickBot="1" x14ac:dyDescent="0.3">
      <c r="A7" s="59"/>
      <c r="B7" s="60"/>
      <c r="C7" s="61"/>
      <c r="D7" s="62"/>
      <c r="E7" s="63" t="s">
        <v>62</v>
      </c>
      <c r="F7" s="64" t="s">
        <v>63</v>
      </c>
      <c r="G7" s="65" t="s">
        <v>64</v>
      </c>
      <c r="H7" s="63" t="s">
        <v>62</v>
      </c>
      <c r="I7" s="64" t="s">
        <v>63</v>
      </c>
      <c r="J7" s="65" t="s">
        <v>64</v>
      </c>
      <c r="K7" s="63" t="s">
        <v>62</v>
      </c>
      <c r="L7" s="64" t="s">
        <v>63</v>
      </c>
      <c r="M7" s="65" t="s">
        <v>64</v>
      </c>
      <c r="N7" s="63" t="s">
        <v>62</v>
      </c>
      <c r="O7" s="64" t="s">
        <v>63</v>
      </c>
      <c r="P7" s="65" t="s">
        <v>64</v>
      </c>
      <c r="Q7" s="63" t="s">
        <v>62</v>
      </c>
      <c r="R7" s="64" t="s">
        <v>63</v>
      </c>
      <c r="S7" s="65" t="s">
        <v>64</v>
      </c>
      <c r="T7" s="63" t="s">
        <v>62</v>
      </c>
      <c r="U7" s="64" t="s">
        <v>63</v>
      </c>
      <c r="V7" s="65" t="s">
        <v>64</v>
      </c>
      <c r="W7" s="63" t="s">
        <v>62</v>
      </c>
      <c r="X7" s="64" t="s">
        <v>63</v>
      </c>
      <c r="Y7" s="65" t="s">
        <v>64</v>
      </c>
      <c r="Z7" s="63" t="s">
        <v>62</v>
      </c>
      <c r="AA7" s="64" t="s">
        <v>63</v>
      </c>
      <c r="AB7" s="65" t="s">
        <v>64</v>
      </c>
      <c r="AC7" s="63" t="s">
        <v>62</v>
      </c>
      <c r="AD7" s="64" t="s">
        <v>63</v>
      </c>
      <c r="AE7" s="65" t="s">
        <v>64</v>
      </c>
      <c r="AF7" s="63" t="s">
        <v>62</v>
      </c>
      <c r="AG7" s="64" t="s">
        <v>63</v>
      </c>
      <c r="AH7" s="65" t="s">
        <v>64</v>
      </c>
      <c r="AI7" s="63" t="s">
        <v>62</v>
      </c>
      <c r="AJ7" s="64" t="s">
        <v>63</v>
      </c>
      <c r="AK7" s="65" t="s">
        <v>64</v>
      </c>
    </row>
    <row r="8" spans="1:41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28</v>
      </c>
      <c r="AG8" s="75">
        <v>29</v>
      </c>
      <c r="AH8" s="75">
        <v>30</v>
      </c>
      <c r="AI8" s="74">
        <v>25</v>
      </c>
      <c r="AJ8" s="75">
        <v>26</v>
      </c>
      <c r="AK8" s="75">
        <v>27</v>
      </c>
    </row>
    <row r="9" spans="1:41" ht="18.75" customHeight="1" x14ac:dyDescent="0.2">
      <c r="A9" s="77" t="s">
        <v>81</v>
      </c>
      <c r="B9" s="109">
        <v>2111</v>
      </c>
      <c r="C9" s="110" t="s">
        <v>65</v>
      </c>
      <c r="D9" s="111"/>
      <c r="E9" s="122">
        <f t="shared" ref="E9:F25" si="0">H9+Q9+T9+W9+Z9+AC9+AF9+AI9</f>
        <v>6517300</v>
      </c>
      <c r="F9" s="78">
        <f>I9+R9+U9+X9+AA9+AD9+AG9+AJ9</f>
        <v>3731477.53</v>
      </c>
      <c r="G9" s="112">
        <f>E9-F9</f>
        <v>2785822.47</v>
      </c>
      <c r="H9" s="79">
        <f>K9+N9+Q9</f>
        <v>6517300</v>
      </c>
      <c r="I9" s="80">
        <f>L9+O9+R9</f>
        <v>3731477.53</v>
      </c>
      <c r="J9" s="81">
        <f>H9-I9</f>
        <v>2785822.47</v>
      </c>
      <c r="K9" s="82">
        <v>6517300</v>
      </c>
      <c r="L9" s="83">
        <v>3731477.53</v>
      </c>
      <c r="M9" s="84">
        <f>K9-L9</f>
        <v>2785822.47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2">
        <v>0</v>
      </c>
      <c r="AJ9" s="83">
        <v>0</v>
      </c>
      <c r="AK9" s="84">
        <f>AI9-AJ9</f>
        <v>0</v>
      </c>
      <c r="AL9" s="85"/>
      <c r="AM9" s="85"/>
      <c r="AN9" s="85"/>
    </row>
    <row r="10" spans="1:41" ht="18.75" customHeight="1" x14ac:dyDescent="0.2">
      <c r="A10" s="77"/>
      <c r="B10" s="86">
        <v>2120</v>
      </c>
      <c r="C10" s="113" t="s">
        <v>66</v>
      </c>
      <c r="D10" s="114"/>
      <c r="E10" s="87">
        <f t="shared" si="0"/>
        <v>1433800</v>
      </c>
      <c r="F10" s="87">
        <f t="shared" si="0"/>
        <v>794117.25000000012</v>
      </c>
      <c r="G10" s="115">
        <f>E10-F10</f>
        <v>639682.74999999988</v>
      </c>
      <c r="H10" s="88">
        <f>K10+N10+Q10</f>
        <v>1433800</v>
      </c>
      <c r="I10" s="89">
        <f>L10+O10+R10</f>
        <v>794117.25000000012</v>
      </c>
      <c r="J10" s="90">
        <f>H10-I10</f>
        <v>639682.74999999988</v>
      </c>
      <c r="K10" s="91">
        <v>1433800</v>
      </c>
      <c r="L10" s="92">
        <v>794117.25000000012</v>
      </c>
      <c r="M10" s="93">
        <f>K10-L10</f>
        <v>639682.74999999988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>Z10-AA10</f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91">
        <v>0</v>
      </c>
      <c r="AJ10" s="92">
        <v>0</v>
      </c>
      <c r="AK10" s="93">
        <f>AI10-AJ10</f>
        <v>0</v>
      </c>
      <c r="AL10" s="85"/>
      <c r="AM10" s="85"/>
      <c r="AN10" s="85"/>
    </row>
    <row r="11" spans="1:41" ht="18.75" customHeight="1" x14ac:dyDescent="0.2">
      <c r="A11" s="77"/>
      <c r="B11" s="86">
        <v>2210</v>
      </c>
      <c r="C11" s="113" t="s">
        <v>2</v>
      </c>
      <c r="D11" s="114"/>
      <c r="E11" s="87">
        <f t="shared" si="0"/>
        <v>165221.25</v>
      </c>
      <c r="F11" s="87">
        <f t="shared" si="0"/>
        <v>100246.68000000001</v>
      </c>
      <c r="G11" s="115">
        <f t="shared" ref="G11:G24" si="1">E11-F11</f>
        <v>64974.569999999992</v>
      </c>
      <c r="H11" s="88">
        <f t="shared" ref="H11:I25" si="2">K11+N11+Q11</f>
        <v>162800</v>
      </c>
      <c r="I11" s="89">
        <f t="shared" si="2"/>
        <v>97825.430000000008</v>
      </c>
      <c r="J11" s="90">
        <f t="shared" ref="J11:J24" si="3">H11-I11</f>
        <v>64974.569999999992</v>
      </c>
      <c r="K11" s="91">
        <f>152000+13100-2300</f>
        <v>162800</v>
      </c>
      <c r="L11" s="92">
        <v>97825.430000000008</v>
      </c>
      <c r="M11" s="93">
        <f t="shared" ref="M11:M24" si="4">K11-L11</f>
        <v>64974.569999999992</v>
      </c>
      <c r="N11" s="91">
        <v>0</v>
      </c>
      <c r="O11" s="92">
        <v>0</v>
      </c>
      <c r="P11" s="93">
        <f t="shared" ref="P11:P24" si="5">N11-O11</f>
        <v>0</v>
      </c>
      <c r="Q11" s="91">
        <v>0</v>
      </c>
      <c r="R11" s="92">
        <v>0</v>
      </c>
      <c r="S11" s="93">
        <f t="shared" ref="S11:S24" si="6">Q11-R11</f>
        <v>0</v>
      </c>
      <c r="T11" s="91">
        <v>1.25</v>
      </c>
      <c r="U11" s="92">
        <v>1.25</v>
      </c>
      <c r="V11" s="93">
        <f t="shared" ref="V11:V24" si="7">T11-U11</f>
        <v>0</v>
      </c>
      <c r="W11" s="91">
        <v>2420</v>
      </c>
      <c r="X11" s="92">
        <v>2420</v>
      </c>
      <c r="Y11" s="93">
        <f t="shared" ref="Y11:Y24" si="8">W11-X11</f>
        <v>0</v>
      </c>
      <c r="Z11" s="91">
        <v>0</v>
      </c>
      <c r="AA11" s="92">
        <v>0</v>
      </c>
      <c r="AB11" s="93">
        <f t="shared" ref="AB11:AB24" si="9">Z11-AA11</f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91">
        <v>0</v>
      </c>
      <c r="AJ11" s="92">
        <v>0</v>
      </c>
      <c r="AK11" s="93">
        <f t="shared" ref="AK11:AK24" si="12">AI11-AJ11</f>
        <v>0</v>
      </c>
      <c r="AL11" s="85"/>
      <c r="AM11" s="85"/>
      <c r="AN11" s="85"/>
    </row>
    <row r="12" spans="1:41" ht="18.75" customHeight="1" x14ac:dyDescent="0.2">
      <c r="A12" s="77"/>
      <c r="B12" s="86">
        <v>2230</v>
      </c>
      <c r="C12" s="113" t="s">
        <v>67</v>
      </c>
      <c r="D12" s="114"/>
      <c r="E12" s="87">
        <f t="shared" si="0"/>
        <v>1329900</v>
      </c>
      <c r="F12" s="87">
        <f t="shared" si="0"/>
        <v>535516.94999999995</v>
      </c>
      <c r="G12" s="115">
        <f t="shared" si="1"/>
        <v>794383.05</v>
      </c>
      <c r="H12" s="88">
        <f t="shared" si="2"/>
        <v>519100</v>
      </c>
      <c r="I12" s="89">
        <f t="shared" si="2"/>
        <v>254840.49000000002</v>
      </c>
      <c r="J12" s="90">
        <f t="shared" si="3"/>
        <v>264259.51</v>
      </c>
      <c r="K12" s="91">
        <v>519100</v>
      </c>
      <c r="L12" s="92">
        <v>254840.49000000002</v>
      </c>
      <c r="M12" s="93">
        <f t="shared" si="4"/>
        <v>264259.51</v>
      </c>
      <c r="N12" s="91">
        <v>0</v>
      </c>
      <c r="O12" s="92">
        <v>0</v>
      </c>
      <c r="P12" s="93">
        <f t="shared" si="5"/>
        <v>0</v>
      </c>
      <c r="Q12" s="91">
        <v>0</v>
      </c>
      <c r="R12" s="92">
        <v>0</v>
      </c>
      <c r="S12" s="93">
        <f t="shared" si="6"/>
        <v>0</v>
      </c>
      <c r="T12" s="91">
        <v>810800</v>
      </c>
      <c r="U12" s="92">
        <v>280676.45999999996</v>
      </c>
      <c r="V12" s="93">
        <f t="shared" si="7"/>
        <v>530123.54</v>
      </c>
      <c r="W12" s="91">
        <v>0</v>
      </c>
      <c r="X12" s="92">
        <v>0</v>
      </c>
      <c r="Y12" s="93">
        <f t="shared" si="8"/>
        <v>0</v>
      </c>
      <c r="Z12" s="91">
        <v>0</v>
      </c>
      <c r="AA12" s="92">
        <v>0</v>
      </c>
      <c r="AB12" s="93">
        <f t="shared" si="9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91">
        <v>0</v>
      </c>
      <c r="AJ12" s="92">
        <v>0</v>
      </c>
      <c r="AK12" s="93">
        <f t="shared" si="12"/>
        <v>0</v>
      </c>
      <c r="AL12" s="85"/>
      <c r="AM12" s="85"/>
      <c r="AN12" s="85"/>
    </row>
    <row r="13" spans="1:41" ht="18.75" customHeight="1" x14ac:dyDescent="0.2">
      <c r="A13" s="77"/>
      <c r="B13" s="86">
        <v>2240</v>
      </c>
      <c r="C13" s="113" t="s">
        <v>25</v>
      </c>
      <c r="D13" s="114"/>
      <c r="E13" s="87">
        <f t="shared" si="0"/>
        <v>73750</v>
      </c>
      <c r="F13" s="87">
        <f t="shared" si="0"/>
        <v>15957.519999999999</v>
      </c>
      <c r="G13" s="115">
        <f t="shared" si="1"/>
        <v>57792.480000000003</v>
      </c>
      <c r="H13" s="88">
        <f t="shared" si="2"/>
        <v>73750</v>
      </c>
      <c r="I13" s="89">
        <f t="shared" si="2"/>
        <v>15957.519999999999</v>
      </c>
      <c r="J13" s="90">
        <f t="shared" si="3"/>
        <v>57792.480000000003</v>
      </c>
      <c r="K13" s="91">
        <v>73750</v>
      </c>
      <c r="L13" s="92">
        <v>15957.519999999999</v>
      </c>
      <c r="M13" s="93">
        <f t="shared" si="4"/>
        <v>57792.480000000003</v>
      </c>
      <c r="N13" s="91">
        <v>0</v>
      </c>
      <c r="O13" s="92">
        <v>0</v>
      </c>
      <c r="P13" s="93">
        <f t="shared" si="5"/>
        <v>0</v>
      </c>
      <c r="Q13" s="91">
        <v>0</v>
      </c>
      <c r="R13" s="92">
        <v>0</v>
      </c>
      <c r="S13" s="93">
        <f t="shared" si="6"/>
        <v>0</v>
      </c>
      <c r="T13" s="91">
        <v>0</v>
      </c>
      <c r="U13" s="92">
        <v>0</v>
      </c>
      <c r="V13" s="93">
        <f t="shared" si="7"/>
        <v>0</v>
      </c>
      <c r="W13" s="91">
        <v>0</v>
      </c>
      <c r="X13" s="92">
        <v>0</v>
      </c>
      <c r="Y13" s="93">
        <f t="shared" si="8"/>
        <v>0</v>
      </c>
      <c r="Z13" s="91">
        <v>0</v>
      </c>
      <c r="AA13" s="92">
        <v>0</v>
      </c>
      <c r="AB13" s="93">
        <f t="shared" si="9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91">
        <v>0</v>
      </c>
      <c r="AJ13" s="92">
        <v>0</v>
      </c>
      <c r="AK13" s="93">
        <f t="shared" si="12"/>
        <v>0</v>
      </c>
      <c r="AL13" s="85"/>
      <c r="AM13" s="85"/>
      <c r="AN13" s="85"/>
    </row>
    <row r="14" spans="1:41" ht="18.75" customHeight="1" x14ac:dyDescent="0.2">
      <c r="A14" s="77"/>
      <c r="B14" s="86">
        <v>2250</v>
      </c>
      <c r="C14" s="113" t="s">
        <v>68</v>
      </c>
      <c r="D14" s="114"/>
      <c r="E14" s="87">
        <f t="shared" si="0"/>
        <v>6500</v>
      </c>
      <c r="F14" s="87">
        <f t="shared" si="0"/>
        <v>1707.1</v>
      </c>
      <c r="G14" s="115">
        <f t="shared" si="1"/>
        <v>4792.8999999999996</v>
      </c>
      <c r="H14" s="88">
        <f t="shared" si="2"/>
        <v>6500</v>
      </c>
      <c r="I14" s="89">
        <f t="shared" si="2"/>
        <v>1707.1</v>
      </c>
      <c r="J14" s="90">
        <f t="shared" si="3"/>
        <v>4792.8999999999996</v>
      </c>
      <c r="K14" s="91">
        <v>6500</v>
      </c>
      <c r="L14" s="92">
        <v>1707.1</v>
      </c>
      <c r="M14" s="93">
        <f t="shared" si="4"/>
        <v>4792.8999999999996</v>
      </c>
      <c r="N14" s="91">
        <v>0</v>
      </c>
      <c r="O14" s="92">
        <v>0</v>
      </c>
      <c r="P14" s="93">
        <f t="shared" si="5"/>
        <v>0</v>
      </c>
      <c r="Q14" s="91">
        <v>0</v>
      </c>
      <c r="R14" s="92">
        <v>0</v>
      </c>
      <c r="S14" s="93">
        <f t="shared" si="6"/>
        <v>0</v>
      </c>
      <c r="T14" s="91">
        <v>0</v>
      </c>
      <c r="U14" s="92">
        <v>0</v>
      </c>
      <c r="V14" s="93">
        <f t="shared" si="7"/>
        <v>0</v>
      </c>
      <c r="W14" s="91">
        <v>0</v>
      </c>
      <c r="X14" s="92">
        <v>0</v>
      </c>
      <c r="Y14" s="93">
        <f t="shared" si="8"/>
        <v>0</v>
      </c>
      <c r="Z14" s="91">
        <v>0</v>
      </c>
      <c r="AA14" s="92">
        <v>0</v>
      </c>
      <c r="AB14" s="93">
        <f t="shared" si="9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91">
        <v>0</v>
      </c>
      <c r="AJ14" s="92">
        <v>0</v>
      </c>
      <c r="AK14" s="93">
        <f t="shared" si="12"/>
        <v>0</v>
      </c>
      <c r="AL14" s="85"/>
      <c r="AM14" s="85"/>
      <c r="AN14" s="85"/>
    </row>
    <row r="15" spans="1:41" ht="18.75" customHeight="1" x14ac:dyDescent="0.2">
      <c r="A15" s="77"/>
      <c r="B15" s="86">
        <v>2271</v>
      </c>
      <c r="C15" s="113" t="s">
        <v>69</v>
      </c>
      <c r="D15" s="114"/>
      <c r="E15" s="87">
        <f t="shared" si="0"/>
        <v>429000</v>
      </c>
      <c r="F15" s="87">
        <f t="shared" si="0"/>
        <v>299090.96999999997</v>
      </c>
      <c r="G15" s="115">
        <f t="shared" si="1"/>
        <v>129909.03000000003</v>
      </c>
      <c r="H15" s="88">
        <f t="shared" si="2"/>
        <v>429000</v>
      </c>
      <c r="I15" s="89">
        <f t="shared" si="2"/>
        <v>299090.96999999997</v>
      </c>
      <c r="J15" s="90">
        <f t="shared" si="3"/>
        <v>129909.03000000003</v>
      </c>
      <c r="K15" s="91">
        <v>429000</v>
      </c>
      <c r="L15" s="92">
        <v>299090.96999999997</v>
      </c>
      <c r="M15" s="93">
        <f t="shared" si="4"/>
        <v>129909.03000000003</v>
      </c>
      <c r="N15" s="91">
        <v>0</v>
      </c>
      <c r="O15" s="92">
        <v>0</v>
      </c>
      <c r="P15" s="93">
        <f t="shared" si="5"/>
        <v>0</v>
      </c>
      <c r="Q15" s="91">
        <v>0</v>
      </c>
      <c r="R15" s="92">
        <v>0</v>
      </c>
      <c r="S15" s="93">
        <f t="shared" si="6"/>
        <v>0</v>
      </c>
      <c r="T15" s="91">
        <v>0</v>
      </c>
      <c r="U15" s="92">
        <v>0</v>
      </c>
      <c r="V15" s="93">
        <f t="shared" si="7"/>
        <v>0</v>
      </c>
      <c r="W15" s="91">
        <v>0</v>
      </c>
      <c r="X15" s="92">
        <v>0</v>
      </c>
      <c r="Y15" s="93">
        <f t="shared" si="8"/>
        <v>0</v>
      </c>
      <c r="Z15" s="91">
        <v>0</v>
      </c>
      <c r="AA15" s="92">
        <v>0</v>
      </c>
      <c r="AB15" s="93">
        <f t="shared" si="9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91">
        <v>0</v>
      </c>
      <c r="AJ15" s="92">
        <v>0</v>
      </c>
      <c r="AK15" s="93">
        <f t="shared" si="12"/>
        <v>0</v>
      </c>
      <c r="AL15" s="85"/>
      <c r="AM15" s="85"/>
      <c r="AN15" s="85"/>
    </row>
    <row r="16" spans="1:41" ht="18.75" customHeight="1" x14ac:dyDescent="0.2">
      <c r="A16" s="77"/>
      <c r="B16" s="86">
        <v>2272</v>
      </c>
      <c r="C16" s="113" t="s">
        <v>70</v>
      </c>
      <c r="D16" s="114"/>
      <c r="E16" s="87">
        <f t="shared" si="0"/>
        <v>34800</v>
      </c>
      <c r="F16" s="87">
        <f t="shared" si="0"/>
        <v>26879.98</v>
      </c>
      <c r="G16" s="115">
        <f t="shared" si="1"/>
        <v>7920.02</v>
      </c>
      <c r="H16" s="88">
        <f t="shared" si="2"/>
        <v>34800</v>
      </c>
      <c r="I16" s="89">
        <f t="shared" si="2"/>
        <v>26879.98</v>
      </c>
      <c r="J16" s="90">
        <f t="shared" si="3"/>
        <v>7920.02</v>
      </c>
      <c r="K16" s="91">
        <f>37800-3000</f>
        <v>34800</v>
      </c>
      <c r="L16" s="92">
        <v>26879.98</v>
      </c>
      <c r="M16" s="93">
        <f t="shared" si="4"/>
        <v>7920.02</v>
      </c>
      <c r="N16" s="91">
        <v>0</v>
      </c>
      <c r="O16" s="92">
        <v>0</v>
      </c>
      <c r="P16" s="93">
        <f t="shared" si="5"/>
        <v>0</v>
      </c>
      <c r="Q16" s="91">
        <v>0</v>
      </c>
      <c r="R16" s="92">
        <v>0</v>
      </c>
      <c r="S16" s="93">
        <f t="shared" si="6"/>
        <v>0</v>
      </c>
      <c r="T16" s="91">
        <v>0</v>
      </c>
      <c r="U16" s="92">
        <v>0</v>
      </c>
      <c r="V16" s="93">
        <f t="shared" si="7"/>
        <v>0</v>
      </c>
      <c r="W16" s="91">
        <v>0</v>
      </c>
      <c r="X16" s="92">
        <v>0</v>
      </c>
      <c r="Y16" s="93">
        <f t="shared" si="8"/>
        <v>0</v>
      </c>
      <c r="Z16" s="91">
        <v>0</v>
      </c>
      <c r="AA16" s="92">
        <v>0</v>
      </c>
      <c r="AB16" s="93">
        <f t="shared" si="9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91">
        <v>0</v>
      </c>
      <c r="AJ16" s="92">
        <v>0</v>
      </c>
      <c r="AK16" s="93">
        <f t="shared" si="12"/>
        <v>0</v>
      </c>
      <c r="AL16" s="85"/>
      <c r="AM16" s="85"/>
      <c r="AN16" s="85"/>
    </row>
    <row r="17" spans="1:40" ht="18.75" customHeight="1" x14ac:dyDescent="0.2">
      <c r="A17" s="77"/>
      <c r="B17" s="86">
        <v>2273</v>
      </c>
      <c r="C17" s="113" t="s">
        <v>71</v>
      </c>
      <c r="D17" s="114"/>
      <c r="E17" s="87">
        <f t="shared" si="0"/>
        <v>107220</v>
      </c>
      <c r="F17" s="87">
        <f t="shared" si="0"/>
        <v>87281.650000000009</v>
      </c>
      <c r="G17" s="115">
        <f t="shared" si="1"/>
        <v>19938.349999999991</v>
      </c>
      <c r="H17" s="88">
        <f t="shared" si="2"/>
        <v>107220</v>
      </c>
      <c r="I17" s="89">
        <f t="shared" si="2"/>
        <v>87281.650000000009</v>
      </c>
      <c r="J17" s="90">
        <f t="shared" si="3"/>
        <v>19938.349999999991</v>
      </c>
      <c r="K17" s="91">
        <v>107220</v>
      </c>
      <c r="L17" s="92">
        <v>87281.650000000009</v>
      </c>
      <c r="M17" s="93">
        <f t="shared" si="4"/>
        <v>19938.349999999991</v>
      </c>
      <c r="N17" s="91">
        <v>0</v>
      </c>
      <c r="O17" s="92">
        <v>0</v>
      </c>
      <c r="P17" s="93">
        <f t="shared" si="5"/>
        <v>0</v>
      </c>
      <c r="Q17" s="91">
        <v>0</v>
      </c>
      <c r="R17" s="92">
        <v>0</v>
      </c>
      <c r="S17" s="93">
        <f t="shared" si="6"/>
        <v>0</v>
      </c>
      <c r="T17" s="91">
        <v>0</v>
      </c>
      <c r="U17" s="92">
        <v>0</v>
      </c>
      <c r="V17" s="93">
        <f t="shared" si="7"/>
        <v>0</v>
      </c>
      <c r="W17" s="91">
        <v>0</v>
      </c>
      <c r="X17" s="92">
        <v>0</v>
      </c>
      <c r="Y17" s="93">
        <f t="shared" si="8"/>
        <v>0</v>
      </c>
      <c r="Z17" s="91">
        <v>0</v>
      </c>
      <c r="AA17" s="92">
        <v>0</v>
      </c>
      <c r="AB17" s="93">
        <f t="shared" si="9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91">
        <v>0</v>
      </c>
      <c r="AJ17" s="92">
        <v>0</v>
      </c>
      <c r="AK17" s="93">
        <f t="shared" si="12"/>
        <v>0</v>
      </c>
      <c r="AL17" s="85"/>
      <c r="AM17" s="85"/>
      <c r="AN17" s="85"/>
    </row>
    <row r="18" spans="1:40" ht="18.75" customHeight="1" x14ac:dyDescent="0.2">
      <c r="A18" s="77"/>
      <c r="B18" s="86">
        <v>2274</v>
      </c>
      <c r="C18" s="113" t="s">
        <v>72</v>
      </c>
      <c r="D18" s="114"/>
      <c r="E18" s="87">
        <f t="shared" si="0"/>
        <v>0</v>
      </c>
      <c r="F18" s="87">
        <f t="shared" si="0"/>
        <v>0</v>
      </c>
      <c r="G18" s="115">
        <f t="shared" si="1"/>
        <v>0</v>
      </c>
      <c r="H18" s="88">
        <f t="shared" si="2"/>
        <v>0</v>
      </c>
      <c r="I18" s="89">
        <f t="shared" si="2"/>
        <v>0</v>
      </c>
      <c r="J18" s="90">
        <f t="shared" si="3"/>
        <v>0</v>
      </c>
      <c r="K18" s="91"/>
      <c r="L18" s="92">
        <v>0</v>
      </c>
      <c r="M18" s="93">
        <f t="shared" si="4"/>
        <v>0</v>
      </c>
      <c r="N18" s="91">
        <v>0</v>
      </c>
      <c r="O18" s="92">
        <v>0</v>
      </c>
      <c r="P18" s="93">
        <f t="shared" si="5"/>
        <v>0</v>
      </c>
      <c r="Q18" s="91">
        <v>0</v>
      </c>
      <c r="R18" s="92">
        <v>0</v>
      </c>
      <c r="S18" s="93">
        <f t="shared" si="6"/>
        <v>0</v>
      </c>
      <c r="T18" s="91">
        <v>0</v>
      </c>
      <c r="U18" s="92">
        <v>0</v>
      </c>
      <c r="V18" s="93">
        <f t="shared" si="7"/>
        <v>0</v>
      </c>
      <c r="W18" s="91">
        <v>0</v>
      </c>
      <c r="X18" s="92">
        <v>0</v>
      </c>
      <c r="Y18" s="93">
        <f t="shared" si="8"/>
        <v>0</v>
      </c>
      <c r="Z18" s="91">
        <v>0</v>
      </c>
      <c r="AA18" s="92">
        <v>0</v>
      </c>
      <c r="AB18" s="93">
        <f t="shared" si="9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91">
        <v>0</v>
      </c>
      <c r="AJ18" s="92">
        <v>0</v>
      </c>
      <c r="AK18" s="93">
        <f t="shared" si="12"/>
        <v>0</v>
      </c>
      <c r="AL18" s="85"/>
      <c r="AM18" s="85"/>
      <c r="AN18" s="85"/>
    </row>
    <row r="19" spans="1:40" ht="18.75" customHeight="1" x14ac:dyDescent="0.2">
      <c r="A19" s="77"/>
      <c r="B19" s="86">
        <v>2275</v>
      </c>
      <c r="C19" s="113" t="s">
        <v>73</v>
      </c>
      <c r="D19" s="114"/>
      <c r="E19" s="87">
        <f t="shared" si="0"/>
        <v>5200</v>
      </c>
      <c r="F19" s="87">
        <f t="shared" si="0"/>
        <v>2555.6999999999998</v>
      </c>
      <c r="G19" s="115">
        <f t="shared" si="1"/>
        <v>2644.3</v>
      </c>
      <c r="H19" s="88">
        <f t="shared" si="2"/>
        <v>5200</v>
      </c>
      <c r="I19" s="89">
        <f t="shared" si="2"/>
        <v>2555.6999999999998</v>
      </c>
      <c r="J19" s="90">
        <f t="shared" si="3"/>
        <v>2644.3</v>
      </c>
      <c r="K19" s="91">
        <v>5200</v>
      </c>
      <c r="L19" s="92">
        <v>2555.6999999999998</v>
      </c>
      <c r="M19" s="93">
        <f t="shared" si="4"/>
        <v>2644.3</v>
      </c>
      <c r="N19" s="91">
        <v>0</v>
      </c>
      <c r="O19" s="92">
        <v>0</v>
      </c>
      <c r="P19" s="93">
        <f t="shared" si="5"/>
        <v>0</v>
      </c>
      <c r="Q19" s="91">
        <v>0</v>
      </c>
      <c r="R19" s="92">
        <v>0</v>
      </c>
      <c r="S19" s="93">
        <f t="shared" si="6"/>
        <v>0</v>
      </c>
      <c r="T19" s="91">
        <v>0</v>
      </c>
      <c r="U19" s="92">
        <v>0</v>
      </c>
      <c r="V19" s="93">
        <f t="shared" si="7"/>
        <v>0</v>
      </c>
      <c r="W19" s="91">
        <v>0</v>
      </c>
      <c r="X19" s="92">
        <v>0</v>
      </c>
      <c r="Y19" s="93">
        <f t="shared" si="8"/>
        <v>0</v>
      </c>
      <c r="Z19" s="91">
        <v>0</v>
      </c>
      <c r="AA19" s="92">
        <v>0</v>
      </c>
      <c r="AB19" s="93">
        <f t="shared" si="9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91">
        <v>0</v>
      </c>
      <c r="AJ19" s="92">
        <v>0</v>
      </c>
      <c r="AK19" s="93">
        <f t="shared" si="12"/>
        <v>0</v>
      </c>
      <c r="AL19" s="85"/>
      <c r="AM19" s="85"/>
      <c r="AN19" s="85"/>
    </row>
    <row r="20" spans="1:40" ht="18.75" customHeight="1" x14ac:dyDescent="0.2">
      <c r="A20" s="77"/>
      <c r="B20" s="86">
        <v>2282</v>
      </c>
      <c r="C20" s="116" t="s">
        <v>74</v>
      </c>
      <c r="D20" s="116"/>
      <c r="E20" s="87">
        <f t="shared" si="0"/>
        <v>3300</v>
      </c>
      <c r="F20" s="87">
        <f t="shared" si="0"/>
        <v>3264</v>
      </c>
      <c r="G20" s="115">
        <f t="shared" si="1"/>
        <v>36</v>
      </c>
      <c r="H20" s="88">
        <f t="shared" si="2"/>
        <v>3300</v>
      </c>
      <c r="I20" s="89">
        <f t="shared" si="2"/>
        <v>3264</v>
      </c>
      <c r="J20" s="90">
        <f t="shared" si="3"/>
        <v>36</v>
      </c>
      <c r="K20" s="91">
        <v>3300</v>
      </c>
      <c r="L20" s="92">
        <v>3264</v>
      </c>
      <c r="M20" s="93">
        <f t="shared" si="4"/>
        <v>36</v>
      </c>
      <c r="N20" s="91">
        <v>0</v>
      </c>
      <c r="O20" s="92">
        <v>0</v>
      </c>
      <c r="P20" s="93">
        <f t="shared" si="5"/>
        <v>0</v>
      </c>
      <c r="Q20" s="91">
        <v>0</v>
      </c>
      <c r="R20" s="92">
        <v>0</v>
      </c>
      <c r="S20" s="93">
        <f t="shared" si="6"/>
        <v>0</v>
      </c>
      <c r="T20" s="91">
        <v>0</v>
      </c>
      <c r="U20" s="92">
        <v>0</v>
      </c>
      <c r="V20" s="93">
        <f t="shared" si="7"/>
        <v>0</v>
      </c>
      <c r="W20" s="91">
        <v>0</v>
      </c>
      <c r="X20" s="92">
        <v>0</v>
      </c>
      <c r="Y20" s="93">
        <f t="shared" si="8"/>
        <v>0</v>
      </c>
      <c r="Z20" s="91">
        <v>0</v>
      </c>
      <c r="AA20" s="92">
        <v>0</v>
      </c>
      <c r="AB20" s="93">
        <f t="shared" si="9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91">
        <v>0</v>
      </c>
      <c r="AJ20" s="92">
        <v>0</v>
      </c>
      <c r="AK20" s="93">
        <f t="shared" si="12"/>
        <v>0</v>
      </c>
      <c r="AL20" s="85"/>
      <c r="AM20" s="85"/>
      <c r="AN20" s="85"/>
    </row>
    <row r="21" spans="1:40" ht="18.75" customHeight="1" x14ac:dyDescent="0.2">
      <c r="A21" s="77"/>
      <c r="B21" s="86">
        <v>2730</v>
      </c>
      <c r="C21" s="113" t="s">
        <v>75</v>
      </c>
      <c r="D21" s="114"/>
      <c r="E21" s="87">
        <f t="shared" si="0"/>
        <v>0</v>
      </c>
      <c r="F21" s="87">
        <f t="shared" si="0"/>
        <v>0</v>
      </c>
      <c r="G21" s="115">
        <f t="shared" si="1"/>
        <v>0</v>
      </c>
      <c r="H21" s="88">
        <f t="shared" si="2"/>
        <v>0</v>
      </c>
      <c r="I21" s="89">
        <f t="shared" si="2"/>
        <v>0</v>
      </c>
      <c r="J21" s="90">
        <f t="shared" si="3"/>
        <v>0</v>
      </c>
      <c r="K21" s="91">
        <v>0</v>
      </c>
      <c r="L21" s="92">
        <v>0</v>
      </c>
      <c r="M21" s="93">
        <f t="shared" si="4"/>
        <v>0</v>
      </c>
      <c r="N21" s="91">
        <v>0</v>
      </c>
      <c r="O21" s="92">
        <v>0</v>
      </c>
      <c r="P21" s="93">
        <f t="shared" si="5"/>
        <v>0</v>
      </c>
      <c r="Q21" s="91">
        <v>0</v>
      </c>
      <c r="R21" s="92">
        <v>0</v>
      </c>
      <c r="S21" s="93">
        <f t="shared" si="6"/>
        <v>0</v>
      </c>
      <c r="T21" s="91">
        <v>0</v>
      </c>
      <c r="U21" s="92">
        <v>0</v>
      </c>
      <c r="V21" s="93">
        <f t="shared" si="7"/>
        <v>0</v>
      </c>
      <c r="W21" s="91">
        <v>0</v>
      </c>
      <c r="X21" s="92">
        <v>0</v>
      </c>
      <c r="Y21" s="93">
        <f t="shared" si="8"/>
        <v>0</v>
      </c>
      <c r="Z21" s="91">
        <v>0</v>
      </c>
      <c r="AA21" s="92">
        <v>0</v>
      </c>
      <c r="AB21" s="93">
        <f t="shared" si="9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91">
        <v>0</v>
      </c>
      <c r="AJ21" s="92">
        <v>0</v>
      </c>
      <c r="AK21" s="93">
        <f t="shared" si="12"/>
        <v>0</v>
      </c>
      <c r="AL21" s="85"/>
      <c r="AM21" s="85"/>
      <c r="AN21" s="85"/>
    </row>
    <row r="22" spans="1:40" ht="18.75" customHeight="1" x14ac:dyDescent="0.2">
      <c r="A22" s="77"/>
      <c r="B22" s="86">
        <v>2800</v>
      </c>
      <c r="C22" s="113" t="s">
        <v>76</v>
      </c>
      <c r="D22" s="114"/>
      <c r="E22" s="87">
        <f t="shared" si="0"/>
        <v>780</v>
      </c>
      <c r="F22" s="87">
        <f t="shared" si="0"/>
        <v>700.55</v>
      </c>
      <c r="G22" s="115">
        <f t="shared" si="1"/>
        <v>79.450000000000045</v>
      </c>
      <c r="H22" s="88">
        <f t="shared" si="2"/>
        <v>780</v>
      </c>
      <c r="I22" s="89">
        <f t="shared" si="2"/>
        <v>700.55</v>
      </c>
      <c r="J22" s="90">
        <f t="shared" si="3"/>
        <v>79.450000000000045</v>
      </c>
      <c r="K22" s="91">
        <v>780</v>
      </c>
      <c r="L22" s="92">
        <v>700.55</v>
      </c>
      <c r="M22" s="93">
        <f t="shared" si="4"/>
        <v>79.450000000000045</v>
      </c>
      <c r="N22" s="91">
        <v>0</v>
      </c>
      <c r="O22" s="92">
        <v>0</v>
      </c>
      <c r="P22" s="93">
        <f t="shared" si="5"/>
        <v>0</v>
      </c>
      <c r="Q22" s="91">
        <v>0</v>
      </c>
      <c r="R22" s="92">
        <v>0</v>
      </c>
      <c r="S22" s="93">
        <f t="shared" si="6"/>
        <v>0</v>
      </c>
      <c r="T22" s="91">
        <v>0</v>
      </c>
      <c r="U22" s="92">
        <v>0</v>
      </c>
      <c r="V22" s="93">
        <f t="shared" si="7"/>
        <v>0</v>
      </c>
      <c r="W22" s="91">
        <v>0</v>
      </c>
      <c r="X22" s="92">
        <v>0</v>
      </c>
      <c r="Y22" s="93">
        <f t="shared" si="8"/>
        <v>0</v>
      </c>
      <c r="Z22" s="91">
        <v>0</v>
      </c>
      <c r="AA22" s="92">
        <v>0</v>
      </c>
      <c r="AB22" s="93">
        <f t="shared" si="9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91">
        <v>0</v>
      </c>
      <c r="AJ22" s="92">
        <v>0</v>
      </c>
      <c r="AK22" s="93">
        <f t="shared" si="12"/>
        <v>0</v>
      </c>
      <c r="AL22" s="85"/>
      <c r="AM22" s="85"/>
      <c r="AN22" s="85"/>
    </row>
    <row r="23" spans="1:40" ht="18.75" customHeight="1" x14ac:dyDescent="0.2">
      <c r="A23" s="77"/>
      <c r="B23" s="86">
        <v>3110</v>
      </c>
      <c r="C23" s="113" t="s">
        <v>77</v>
      </c>
      <c r="D23" s="114"/>
      <c r="E23" s="87">
        <f t="shared" si="0"/>
        <v>47000</v>
      </c>
      <c r="F23" s="87">
        <f t="shared" si="0"/>
        <v>0</v>
      </c>
      <c r="G23" s="115">
        <f t="shared" si="1"/>
        <v>47000</v>
      </c>
      <c r="H23" s="88">
        <f t="shared" si="2"/>
        <v>0</v>
      </c>
      <c r="I23" s="89">
        <f t="shared" si="2"/>
        <v>0</v>
      </c>
      <c r="J23" s="90">
        <f t="shared" si="3"/>
        <v>0</v>
      </c>
      <c r="K23" s="91"/>
      <c r="L23" s="92">
        <v>0</v>
      </c>
      <c r="M23" s="93">
        <f t="shared" si="4"/>
        <v>0</v>
      </c>
      <c r="N23" s="91">
        <v>0</v>
      </c>
      <c r="O23" s="92">
        <v>0</v>
      </c>
      <c r="P23" s="93">
        <f t="shared" si="5"/>
        <v>0</v>
      </c>
      <c r="Q23" s="91">
        <v>0</v>
      </c>
      <c r="R23" s="92">
        <v>0</v>
      </c>
      <c r="S23" s="93">
        <f t="shared" si="6"/>
        <v>0</v>
      </c>
      <c r="T23" s="91">
        <v>0</v>
      </c>
      <c r="U23" s="92">
        <v>0</v>
      </c>
      <c r="V23" s="93">
        <f t="shared" si="7"/>
        <v>0</v>
      </c>
      <c r="W23" s="91">
        <v>0</v>
      </c>
      <c r="X23" s="92">
        <v>0</v>
      </c>
      <c r="Y23" s="93">
        <f t="shared" si="8"/>
        <v>0</v>
      </c>
      <c r="Z23" s="91">
        <v>47000</v>
      </c>
      <c r="AA23" s="92">
        <v>0</v>
      </c>
      <c r="AB23" s="93">
        <f t="shared" si="9"/>
        <v>47000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91"/>
      <c r="AJ23" s="92">
        <v>0</v>
      </c>
      <c r="AK23" s="93">
        <f t="shared" si="12"/>
        <v>0</v>
      </c>
      <c r="AL23" s="85"/>
      <c r="AM23" s="85"/>
      <c r="AN23" s="85"/>
    </row>
    <row r="24" spans="1:40" ht="18.75" customHeight="1" x14ac:dyDescent="0.2">
      <c r="A24" s="77"/>
      <c r="B24" s="94">
        <v>3132</v>
      </c>
      <c r="C24" s="117" t="s">
        <v>78</v>
      </c>
      <c r="D24" s="118"/>
      <c r="E24" s="87">
        <f t="shared" si="0"/>
        <v>0</v>
      </c>
      <c r="F24" s="87">
        <f t="shared" si="0"/>
        <v>0</v>
      </c>
      <c r="G24" s="115">
        <f t="shared" si="1"/>
        <v>0</v>
      </c>
      <c r="H24" s="88">
        <f t="shared" si="2"/>
        <v>0</v>
      </c>
      <c r="I24" s="89">
        <f t="shared" si="2"/>
        <v>0</v>
      </c>
      <c r="J24" s="90">
        <f t="shared" si="3"/>
        <v>0</v>
      </c>
      <c r="K24" s="91"/>
      <c r="L24" s="92">
        <v>0</v>
      </c>
      <c r="M24" s="93">
        <f t="shared" si="4"/>
        <v>0</v>
      </c>
      <c r="N24" s="91">
        <v>0</v>
      </c>
      <c r="O24" s="92">
        <v>0</v>
      </c>
      <c r="P24" s="93">
        <f t="shared" si="5"/>
        <v>0</v>
      </c>
      <c r="Q24" s="91">
        <v>0</v>
      </c>
      <c r="R24" s="92">
        <v>0</v>
      </c>
      <c r="S24" s="93">
        <f t="shared" si="6"/>
        <v>0</v>
      </c>
      <c r="T24" s="91">
        <v>0</v>
      </c>
      <c r="U24" s="92">
        <v>0</v>
      </c>
      <c r="V24" s="93">
        <f t="shared" si="7"/>
        <v>0</v>
      </c>
      <c r="W24" s="91">
        <v>0</v>
      </c>
      <c r="X24" s="92">
        <v>0</v>
      </c>
      <c r="Y24" s="93">
        <f t="shared" si="8"/>
        <v>0</v>
      </c>
      <c r="Z24" s="91">
        <v>0</v>
      </c>
      <c r="AA24" s="92">
        <v>0</v>
      </c>
      <c r="AB24" s="93">
        <f t="shared" si="9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91">
        <v>0</v>
      </c>
      <c r="AJ24" s="92">
        <v>0</v>
      </c>
      <c r="AK24" s="93">
        <f t="shared" si="12"/>
        <v>0</v>
      </c>
      <c r="AL24" s="85"/>
      <c r="AM24" s="85"/>
      <c r="AN24" s="85"/>
    </row>
    <row r="25" spans="1:40" ht="18.75" customHeight="1" thickBot="1" x14ac:dyDescent="0.25">
      <c r="A25" s="77"/>
      <c r="B25" s="94">
        <v>3142</v>
      </c>
      <c r="C25" s="119" t="s">
        <v>79</v>
      </c>
      <c r="D25" s="119"/>
      <c r="E25" s="95">
        <f>H25+Q25+T25+W25+Z25+AC25+AF25+AI25</f>
        <v>0</v>
      </c>
      <c r="F25" s="95">
        <f t="shared" si="0"/>
        <v>0</v>
      </c>
      <c r="G25" s="120">
        <f>E25-F25</f>
        <v>0</v>
      </c>
      <c r="H25" s="96">
        <f t="shared" si="2"/>
        <v>0</v>
      </c>
      <c r="I25" s="97">
        <f t="shared" si="2"/>
        <v>0</v>
      </c>
      <c r="J25" s="98">
        <f>H25-I25</f>
        <v>0</v>
      </c>
      <c r="K25" s="99">
        <v>0</v>
      </c>
      <c r="L25" s="92">
        <v>0</v>
      </c>
      <c r="M25" s="100">
        <f>K25-L25</f>
        <v>0</v>
      </c>
      <c r="N25" s="99">
        <v>0</v>
      </c>
      <c r="O25" s="92">
        <v>0</v>
      </c>
      <c r="P25" s="100">
        <f>N25-O25</f>
        <v>0</v>
      </c>
      <c r="Q25" s="99">
        <v>0</v>
      </c>
      <c r="R25" s="92">
        <v>0</v>
      </c>
      <c r="S25" s="100">
        <f>Q25-R25</f>
        <v>0</v>
      </c>
      <c r="T25" s="99">
        <v>0</v>
      </c>
      <c r="U25" s="92">
        <v>0</v>
      </c>
      <c r="V25" s="100">
        <f>T25-U25</f>
        <v>0</v>
      </c>
      <c r="W25" s="99">
        <v>0</v>
      </c>
      <c r="X25" s="92">
        <v>0</v>
      </c>
      <c r="Y25" s="100">
        <f>W25-X25</f>
        <v>0</v>
      </c>
      <c r="Z25" s="99">
        <v>0</v>
      </c>
      <c r="AA25" s="92">
        <v>0</v>
      </c>
      <c r="AB25" s="100">
        <f>Z25-AA25</f>
        <v>0</v>
      </c>
      <c r="AC25" s="99">
        <v>0</v>
      </c>
      <c r="AD25" s="92">
        <v>0</v>
      </c>
      <c r="AE25" s="100">
        <f>AC25-AD25</f>
        <v>0</v>
      </c>
      <c r="AF25" s="91">
        <v>0</v>
      </c>
      <c r="AG25" s="92">
        <v>0</v>
      </c>
      <c r="AH25" s="100">
        <f>AF25-AG25</f>
        <v>0</v>
      </c>
      <c r="AI25" s="99">
        <v>0</v>
      </c>
      <c r="AJ25" s="92">
        <v>0</v>
      </c>
      <c r="AK25" s="100">
        <f>AI25-AJ25</f>
        <v>0</v>
      </c>
      <c r="AL25" s="85"/>
      <c r="AM25" s="85"/>
      <c r="AN25" s="85"/>
    </row>
    <row r="26" spans="1:40" ht="18.75" customHeight="1" thickBot="1" x14ac:dyDescent="0.25">
      <c r="A26" s="101" t="s">
        <v>80</v>
      </c>
      <c r="B26" s="102"/>
      <c r="C26" s="102"/>
      <c r="D26" s="123"/>
      <c r="E26" s="121">
        <f t="shared" ref="E26:U26" si="13">SUM(E9:E25)</f>
        <v>10153771.25</v>
      </c>
      <c r="F26" s="104">
        <f t="shared" si="13"/>
        <v>5598795.8799999999</v>
      </c>
      <c r="G26" s="103">
        <f t="shared" si="13"/>
        <v>4554975.37</v>
      </c>
      <c r="H26" s="106">
        <f t="shared" si="13"/>
        <v>9293550</v>
      </c>
      <c r="I26" s="107">
        <f t="shared" si="13"/>
        <v>5315698.17</v>
      </c>
      <c r="J26" s="103">
        <f t="shared" si="13"/>
        <v>3977851.83</v>
      </c>
      <c r="K26" s="121">
        <f t="shared" ref="K26:P26" si="14">SUM(K9:K25)</f>
        <v>9293550</v>
      </c>
      <c r="L26" s="104">
        <f t="shared" si="14"/>
        <v>5315698.17</v>
      </c>
      <c r="M26" s="105">
        <f t="shared" si="14"/>
        <v>3977851.83</v>
      </c>
      <c r="N26" s="121">
        <f t="shared" si="14"/>
        <v>0</v>
      </c>
      <c r="O26" s="104">
        <f t="shared" si="14"/>
        <v>0</v>
      </c>
      <c r="P26" s="105">
        <f t="shared" si="14"/>
        <v>0</v>
      </c>
      <c r="Q26" s="121">
        <f t="shared" si="13"/>
        <v>0</v>
      </c>
      <c r="R26" s="104">
        <f t="shared" si="13"/>
        <v>0</v>
      </c>
      <c r="S26" s="105">
        <f t="shared" si="13"/>
        <v>0</v>
      </c>
      <c r="T26" s="106">
        <f t="shared" si="13"/>
        <v>810801.25</v>
      </c>
      <c r="U26" s="107">
        <f t="shared" si="13"/>
        <v>280677.70999999996</v>
      </c>
      <c r="V26" s="105">
        <f>SUM(V9:V24)</f>
        <v>530123.54</v>
      </c>
      <c r="W26" s="108">
        <f>SUM(W9:W25)</f>
        <v>2420</v>
      </c>
      <c r="X26" s="107">
        <f>SUM(X9:X25)</f>
        <v>2420</v>
      </c>
      <c r="Y26" s="105">
        <f>SUM(Y9:Y24)</f>
        <v>0</v>
      </c>
      <c r="Z26" s="106">
        <f>SUM(Z9:Z25)</f>
        <v>47000</v>
      </c>
      <c r="AA26" s="107">
        <f>SUM(AA9:AA25)</f>
        <v>0</v>
      </c>
      <c r="AB26" s="105">
        <f>SUM(AB9:AB24)</f>
        <v>47000</v>
      </c>
      <c r="AC26" s="106">
        <f>SUM(AC9:AC25)</f>
        <v>0</v>
      </c>
      <c r="AD26" s="107">
        <f>SUM(AD9:AD25)</f>
        <v>0</v>
      </c>
      <c r="AE26" s="105">
        <f>SUM(AE9:AE24)</f>
        <v>0</v>
      </c>
      <c r="AF26" s="106">
        <f>SUM(AF9:AF25)</f>
        <v>0</v>
      </c>
      <c r="AG26" s="107">
        <f>SUM(AG9:AG25)</f>
        <v>0</v>
      </c>
      <c r="AH26" s="105">
        <f>SUM(AH9:AH24)</f>
        <v>0</v>
      </c>
      <c r="AI26" s="106">
        <f>SUM(AI9:AI25)</f>
        <v>0</v>
      </c>
      <c r="AJ26" s="107">
        <f>SUM(AJ9:AJ25)</f>
        <v>0</v>
      </c>
      <c r="AK26" s="105">
        <f>SUM(AK9:AK24)</f>
        <v>0</v>
      </c>
      <c r="AL26" s="85"/>
      <c r="AM26" s="85"/>
      <c r="AN26" s="85"/>
    </row>
  </sheetData>
  <sheetProtection sheet="1" objects="1" scenarios="1"/>
  <mergeCells count="35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2A98-56A0-4364-971C-CAFFE5746B9D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97825.43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ЗДО7!I11</f>
        <v>97825.430000000008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>
        <v>832.2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53224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53224</v>
      </c>
      <c r="D18" s="17"/>
      <c r="E18" s="18">
        <f>D17-C18</f>
        <v>0</v>
      </c>
    </row>
    <row r="19" spans="1:15" collapsed="1" x14ac:dyDescent="0.3">
      <c r="A19" s="11"/>
      <c r="B19" s="22" t="s">
        <v>9</v>
      </c>
      <c r="C19" s="17">
        <v>3900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10</v>
      </c>
      <c r="C20" s="17">
        <v>694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11</v>
      </c>
      <c r="C21" s="17">
        <v>7280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2" t="s">
        <v>12</v>
      </c>
      <c r="C22" s="17">
        <v>1450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2" t="s">
        <v>13</v>
      </c>
      <c r="C23" s="17">
        <v>8100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2" t="s">
        <v>14</v>
      </c>
      <c r="C24" s="17">
        <v>800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2" t="s">
        <v>15</v>
      </c>
      <c r="C25" s="17">
        <f>13800+17200</f>
        <v>31000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16</v>
      </c>
      <c r="C36" s="12"/>
      <c r="D36" s="13">
        <v>22731.3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>
        <v>2210.6999999999998</v>
      </c>
      <c r="B37" s="12" t="s">
        <v>17</v>
      </c>
      <c r="C37" s="12"/>
      <c r="D37" s="13">
        <v>16000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16000</v>
      </c>
      <c r="D38" s="17"/>
      <c r="E38" s="18">
        <f>D37-C38</f>
        <v>0</v>
      </c>
    </row>
    <row r="39" spans="1:15" collapsed="1" x14ac:dyDescent="0.3">
      <c r="A39" s="11"/>
      <c r="B39" s="22" t="s">
        <v>18</v>
      </c>
      <c r="C39" s="17">
        <v>16000</v>
      </c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19</v>
      </c>
      <c r="C43" s="12"/>
      <c r="D43" s="13">
        <v>742.5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20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21</v>
      </c>
      <c r="C50" s="12"/>
      <c r="D50" s="13">
        <v>1910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SUM(C52:C73)</f>
        <v>1910</v>
      </c>
      <c r="D51" s="17"/>
      <c r="E51" s="18">
        <f>D50-C51</f>
        <v>0</v>
      </c>
    </row>
    <row r="52" spans="1:15" collapsed="1" x14ac:dyDescent="0.3">
      <c r="A52" s="11"/>
      <c r="B52" s="20" t="s">
        <v>22</v>
      </c>
      <c r="C52" s="17">
        <v>1150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23</v>
      </c>
      <c r="C53" s="17">
        <v>350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24</v>
      </c>
      <c r="C54" s="17">
        <v>410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20"/>
      <c r="C64" s="23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/>
      <c r="C65" s="23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/>
      <c r="C66" s="23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23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23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23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23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23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23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4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4"/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/>
    <row r="77" spans="1:15" ht="39.75" customHeight="1" x14ac:dyDescent="0.3">
      <c r="A77" s="4">
        <v>2240</v>
      </c>
      <c r="B77" s="5" t="s">
        <v>25</v>
      </c>
      <c r="C77" s="5"/>
      <c r="D77" s="6">
        <f>SUM(D79:D110)</f>
        <v>15957.519999999999</v>
      </c>
      <c r="E77" s="7">
        <f>D78-D77</f>
        <v>0</v>
      </c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5">
        <v>2240</v>
      </c>
      <c r="B78" s="25"/>
      <c r="C78" s="10"/>
      <c r="D78" s="10">
        <f>ЗДО7!I13</f>
        <v>15957.519999999999</v>
      </c>
      <c r="E78" s="8" t="b">
        <f>D78=D77</f>
        <v>1</v>
      </c>
    </row>
    <row r="79" spans="1:15" collapsed="1" x14ac:dyDescent="0.3">
      <c r="A79" s="14">
        <v>2240.1</v>
      </c>
      <c r="B79" s="12" t="s">
        <v>26</v>
      </c>
      <c r="C79" s="12"/>
      <c r="D79" s="13">
        <v>8920</v>
      </c>
    </row>
    <row r="80" spans="1:15" x14ac:dyDescent="0.3">
      <c r="A80" s="14">
        <v>2240.1999999999998</v>
      </c>
      <c r="B80" s="26" t="s">
        <v>27</v>
      </c>
      <c r="C80" s="27"/>
      <c r="D80" s="13"/>
    </row>
    <row r="81" spans="1:5" x14ac:dyDescent="0.3">
      <c r="A81" s="14">
        <v>2240.3000000000002</v>
      </c>
      <c r="B81" s="26" t="s">
        <v>28</v>
      </c>
      <c r="C81" s="27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collapsed="1" x14ac:dyDescent="0.3">
      <c r="A83" s="14"/>
      <c r="B83" s="20"/>
      <c r="C83" s="17"/>
      <c r="D83" s="17"/>
    </row>
    <row r="84" spans="1:5" x14ac:dyDescent="0.3">
      <c r="A84" s="14"/>
      <c r="B84" s="20"/>
      <c r="C84" s="17"/>
      <c r="D84" s="17"/>
    </row>
    <row r="85" spans="1:5" x14ac:dyDescent="0.3">
      <c r="A85" s="14"/>
      <c r="B85" s="20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14"/>
      <c r="C87" s="17"/>
      <c r="D87" s="17"/>
    </row>
    <row r="88" spans="1:5" x14ac:dyDescent="0.3">
      <c r="A88" s="14">
        <v>2240.4</v>
      </c>
      <c r="B88" s="26" t="s">
        <v>29</v>
      </c>
      <c r="C88" s="27"/>
      <c r="D88" s="13"/>
    </row>
    <row r="89" spans="1:5" x14ac:dyDescent="0.3">
      <c r="A89" s="14">
        <v>2240.5</v>
      </c>
      <c r="B89" s="26" t="s">
        <v>30</v>
      </c>
      <c r="C89" s="27"/>
      <c r="D89" s="13">
        <v>2400</v>
      </c>
    </row>
    <row r="90" spans="1:5" hidden="1" outlineLevel="1" x14ac:dyDescent="0.3">
      <c r="A90" s="14"/>
      <c r="B90" s="15"/>
      <c r="C90" s="16">
        <f>SUM(C91:C98)</f>
        <v>2400</v>
      </c>
      <c r="D90" s="17"/>
      <c r="E90" s="18">
        <f>D89-C90</f>
        <v>0</v>
      </c>
    </row>
    <row r="91" spans="1:5" ht="17.25" customHeight="1" collapsed="1" x14ac:dyDescent="0.3">
      <c r="A91" s="14"/>
      <c r="B91" s="19" t="s">
        <v>31</v>
      </c>
      <c r="C91" s="17">
        <v>2400</v>
      </c>
      <c r="D91" s="17"/>
    </row>
    <row r="92" spans="1:5" ht="17.25" customHeight="1" x14ac:dyDescent="0.3">
      <c r="A92" s="14"/>
      <c r="B92" s="19"/>
      <c r="C92" s="17"/>
      <c r="D92" s="17"/>
    </row>
    <row r="93" spans="1:5" x14ac:dyDescent="0.3">
      <c r="A93" s="14"/>
      <c r="B93" s="19"/>
      <c r="C93" s="17"/>
      <c r="D93" s="17"/>
    </row>
    <row r="94" spans="1:5" x14ac:dyDescent="0.3">
      <c r="A94" s="14"/>
      <c r="B94" s="19"/>
      <c r="C94" s="17"/>
      <c r="D94" s="17"/>
    </row>
    <row r="95" spans="1:5" x14ac:dyDescent="0.3">
      <c r="A95" s="14"/>
      <c r="B95" s="19"/>
      <c r="C95" s="17"/>
      <c r="D95" s="17"/>
    </row>
    <row r="96" spans="1:5" x14ac:dyDescent="0.3">
      <c r="A96" s="14"/>
      <c r="B96" s="20"/>
      <c r="C96" s="17"/>
      <c r="D96" s="17"/>
    </row>
    <row r="97" spans="1:5" x14ac:dyDescent="0.3">
      <c r="A97" s="14"/>
      <c r="B97" s="20"/>
      <c r="C97" s="17"/>
      <c r="D97" s="17"/>
    </row>
    <row r="98" spans="1:5" x14ac:dyDescent="0.3">
      <c r="A98" s="14"/>
      <c r="B98" s="20"/>
      <c r="C98" s="17"/>
      <c r="D98" s="17"/>
    </row>
    <row r="99" spans="1:5" x14ac:dyDescent="0.3">
      <c r="A99" s="14">
        <v>2240.6</v>
      </c>
      <c r="B99" s="26" t="s">
        <v>32</v>
      </c>
      <c r="C99" s="27"/>
      <c r="D99" s="13"/>
    </row>
    <row r="100" spans="1:5" x14ac:dyDescent="0.3">
      <c r="A100" s="14">
        <v>2240.6999999999998</v>
      </c>
      <c r="B100" s="26" t="s">
        <v>33</v>
      </c>
      <c r="C100" s="27"/>
      <c r="D100" s="13">
        <v>245.16</v>
      </c>
    </row>
    <row r="101" spans="1:5" x14ac:dyDescent="0.3">
      <c r="A101" s="14">
        <v>2240.8000000000002</v>
      </c>
      <c r="B101" s="26" t="s">
        <v>34</v>
      </c>
      <c r="C101" s="27"/>
      <c r="D101" s="13"/>
    </row>
    <row r="102" spans="1:5" x14ac:dyDescent="0.3">
      <c r="A102" s="14">
        <v>2240.9</v>
      </c>
      <c r="B102" s="26" t="s">
        <v>35</v>
      </c>
      <c r="C102" s="27"/>
      <c r="D102" s="13"/>
    </row>
    <row r="103" spans="1:5" x14ac:dyDescent="0.3">
      <c r="A103" s="14">
        <v>2241.1</v>
      </c>
      <c r="B103" s="26" t="s">
        <v>36</v>
      </c>
      <c r="C103" s="27"/>
      <c r="D103" s="13"/>
    </row>
    <row r="104" spans="1:5" x14ac:dyDescent="0.3">
      <c r="A104" s="14">
        <v>2241.1999999999998</v>
      </c>
      <c r="B104" s="26" t="s">
        <v>37</v>
      </c>
      <c r="C104" s="27"/>
      <c r="D104" s="13"/>
    </row>
    <row r="105" spans="1:5" x14ac:dyDescent="0.3">
      <c r="A105" s="14">
        <v>2241.3000000000002</v>
      </c>
      <c r="B105" s="26" t="s">
        <v>38</v>
      </c>
      <c r="C105" s="27"/>
      <c r="D105" s="13">
        <v>1921.12</v>
      </c>
    </row>
    <row r="106" spans="1:5" x14ac:dyDescent="0.3">
      <c r="A106" s="14">
        <v>2241.4</v>
      </c>
      <c r="B106" s="26" t="s">
        <v>39</v>
      </c>
      <c r="C106" s="27"/>
      <c r="D106" s="13"/>
    </row>
    <row r="107" spans="1:5" x14ac:dyDescent="0.3">
      <c r="A107" s="14">
        <v>2241.5</v>
      </c>
      <c r="B107" s="26" t="s">
        <v>40</v>
      </c>
      <c r="C107" s="27"/>
      <c r="D107" s="13"/>
    </row>
    <row r="108" spans="1:5" ht="38.25" customHeight="1" x14ac:dyDescent="0.3">
      <c r="A108" s="14">
        <v>2241.6</v>
      </c>
      <c r="B108" s="28" t="s">
        <v>41</v>
      </c>
      <c r="C108" s="27"/>
      <c r="D108" s="13"/>
    </row>
    <row r="109" spans="1:5" x14ac:dyDescent="0.3">
      <c r="A109" s="14">
        <v>2241.6999999999998</v>
      </c>
      <c r="B109" s="26" t="s">
        <v>42</v>
      </c>
      <c r="C109" s="27"/>
      <c r="D109" s="13"/>
    </row>
    <row r="110" spans="1:5" x14ac:dyDescent="0.3">
      <c r="A110" s="14">
        <v>2241.9</v>
      </c>
      <c r="B110" s="26" t="s">
        <v>43</v>
      </c>
      <c r="C110" s="27"/>
      <c r="D110" s="13">
        <v>2471.2399999999998</v>
      </c>
    </row>
    <row r="111" spans="1:5" hidden="1" outlineLevel="1" x14ac:dyDescent="0.3">
      <c r="A111" s="14"/>
      <c r="B111" s="15"/>
      <c r="C111" s="16">
        <f>SUM(C112:C127)</f>
        <v>2471.2399999999998</v>
      </c>
      <c r="D111" s="29"/>
      <c r="E111" s="18">
        <f>D110-C111</f>
        <v>0</v>
      </c>
    </row>
    <row r="112" spans="1:5" collapsed="1" x14ac:dyDescent="0.3">
      <c r="A112" s="14"/>
      <c r="B112" s="22" t="s">
        <v>44</v>
      </c>
      <c r="C112" s="17">
        <f>236.36+236.37+236.37+236.37+236.36</f>
        <v>1181.83</v>
      </c>
      <c r="D112" s="17"/>
    </row>
    <row r="113" spans="1:4" x14ac:dyDescent="0.3">
      <c r="A113" s="14"/>
      <c r="B113" s="22" t="s">
        <v>45</v>
      </c>
      <c r="C113" s="17">
        <f>539.44+599.97</f>
        <v>1139.4100000000001</v>
      </c>
      <c r="D113" s="17"/>
    </row>
    <row r="114" spans="1:4" x14ac:dyDescent="0.3">
      <c r="A114" s="14"/>
      <c r="B114" s="22" t="s">
        <v>46</v>
      </c>
      <c r="C114" s="17">
        <v>150</v>
      </c>
      <c r="D114" s="17"/>
    </row>
    <row r="115" spans="1:4" x14ac:dyDescent="0.3">
      <c r="A115" s="14"/>
      <c r="B115" s="22"/>
      <c r="C115" s="17"/>
      <c r="D115" s="17"/>
    </row>
    <row r="116" spans="1:4" x14ac:dyDescent="0.3">
      <c r="A116" s="14"/>
      <c r="B116" s="22"/>
      <c r="C116" s="17"/>
      <c r="D116" s="17"/>
    </row>
    <row r="117" spans="1:4" x14ac:dyDescent="0.3">
      <c r="A117" s="14"/>
      <c r="B117" s="22"/>
      <c r="C117" s="17"/>
      <c r="D117" s="17"/>
    </row>
    <row r="118" spans="1:4" x14ac:dyDescent="0.3">
      <c r="A118" s="14"/>
      <c r="B118" s="22"/>
      <c r="C118" s="17"/>
      <c r="D118" s="17"/>
    </row>
    <row r="119" spans="1:4" x14ac:dyDescent="0.3">
      <c r="A119" s="14"/>
      <c r="B119" s="19"/>
      <c r="C119" s="17"/>
      <c r="D119" s="17"/>
    </row>
    <row r="120" spans="1:4" x14ac:dyDescent="0.3">
      <c r="A120" s="14"/>
      <c r="B120" s="19"/>
      <c r="C120" s="17"/>
      <c r="D120" s="17"/>
    </row>
    <row r="121" spans="1:4" x14ac:dyDescent="0.3">
      <c r="A121" s="14"/>
      <c r="B121" s="19"/>
      <c r="C121" s="17"/>
      <c r="D121" s="17"/>
    </row>
    <row r="122" spans="1:4" x14ac:dyDescent="0.3">
      <c r="A122" s="14"/>
      <c r="B122" s="19"/>
      <c r="C122" s="17"/>
      <c r="D122" s="17"/>
    </row>
    <row r="123" spans="1:4" x14ac:dyDescent="0.3">
      <c r="A123" s="14"/>
      <c r="B123" s="19"/>
      <c r="C123" s="17"/>
      <c r="D123" s="17"/>
    </row>
    <row r="124" spans="1:4" x14ac:dyDescent="0.3">
      <c r="A124" s="14"/>
      <c r="B124" s="22"/>
      <c r="C124" s="17"/>
      <c r="D124" s="17"/>
    </row>
    <row r="125" spans="1:4" x14ac:dyDescent="0.3">
      <c r="A125" s="14"/>
      <c r="B125" s="19"/>
      <c r="C125" s="17"/>
      <c r="D125" s="17"/>
    </row>
    <row r="126" spans="1:4" hidden="1" outlineLevel="1" x14ac:dyDescent="0.3">
      <c r="B126" s="30"/>
      <c r="D126" s="3" t="b">
        <f>D77=D78</f>
        <v>1</v>
      </c>
    </row>
    <row r="127" spans="1:4" collapsed="1" x14ac:dyDescent="0.3">
      <c r="B127" s="30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0:C50"/>
    <mergeCell ref="B77:C77"/>
    <mergeCell ref="B79:C79"/>
    <mergeCell ref="B80:C80"/>
    <mergeCell ref="B81:C81"/>
    <mergeCell ref="B88:C88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2021-07-25T05:26:15Z</dcterms:created>
  <dcterms:modified xsi:type="dcterms:W3CDTF">2021-07-25T05:26:16Z</dcterms:modified>
</cp:coreProperties>
</file>