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9E419134-3A3A-4211-B341-864E50D58718}" xr6:coauthVersionLast="36" xr6:coauthVersionMax="36" xr10:uidLastSave="{00000000-0000-0000-0000-000000000000}"/>
  <bookViews>
    <workbookView xWindow="0" yWindow="0" windowWidth="28800" windowHeight="12225" xr2:uid="{AC8BE7E3-B307-4AA5-AB01-B2D4DC806B17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E25" i="3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J23" i="3"/>
  <c r="I23" i="3"/>
  <c r="H23" i="3"/>
  <c r="F23" i="3"/>
  <c r="E23" i="3"/>
  <c r="AH22" i="3"/>
  <c r="AE22" i="3"/>
  <c r="AB22" i="3"/>
  <c r="Y22" i="3"/>
  <c r="V22" i="3"/>
  <c r="S22" i="3"/>
  <c r="P22" i="3"/>
  <c r="M22" i="3"/>
  <c r="I22" i="3"/>
  <c r="H22" i="3"/>
  <c r="F22" i="3"/>
  <c r="AH21" i="3"/>
  <c r="AE21" i="3"/>
  <c r="AB21" i="3"/>
  <c r="Y21" i="3"/>
  <c r="V21" i="3"/>
  <c r="S21" i="3"/>
  <c r="P21" i="3"/>
  <c r="M21" i="3"/>
  <c r="J21" i="3"/>
  <c r="I21" i="3"/>
  <c r="H21" i="3"/>
  <c r="F21" i="3"/>
  <c r="E21" i="3"/>
  <c r="G21" i="3" s="1"/>
  <c r="AH20" i="3"/>
  <c r="AE20" i="3"/>
  <c r="AB20" i="3"/>
  <c r="Y20" i="3"/>
  <c r="V20" i="3"/>
  <c r="S20" i="3"/>
  <c r="P20" i="3"/>
  <c r="M20" i="3"/>
  <c r="I20" i="3"/>
  <c r="H20" i="3"/>
  <c r="F20" i="3"/>
  <c r="AH19" i="3"/>
  <c r="AE19" i="3"/>
  <c r="AB19" i="3"/>
  <c r="Y19" i="3"/>
  <c r="V19" i="3"/>
  <c r="S19" i="3"/>
  <c r="P19" i="3"/>
  <c r="M19" i="3"/>
  <c r="I19" i="3"/>
  <c r="H19" i="3"/>
  <c r="E19" i="3" s="1"/>
  <c r="AH18" i="3"/>
  <c r="AE18" i="3"/>
  <c r="AB18" i="3"/>
  <c r="Y18" i="3"/>
  <c r="V18" i="3"/>
  <c r="S18" i="3"/>
  <c r="P18" i="3"/>
  <c r="K18" i="3"/>
  <c r="I18" i="3"/>
  <c r="F18" i="3" s="1"/>
  <c r="AH17" i="3"/>
  <c r="AE17" i="3"/>
  <c r="AB17" i="3"/>
  <c r="Y17" i="3"/>
  <c r="V17" i="3"/>
  <c r="S17" i="3"/>
  <c r="P17" i="3"/>
  <c r="M17" i="3"/>
  <c r="I17" i="3"/>
  <c r="F17" i="3" s="1"/>
  <c r="H17" i="3"/>
  <c r="J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K13" i="3"/>
  <c r="K26" i="3" s="1"/>
  <c r="I13" i="3"/>
  <c r="F13" i="3" s="1"/>
  <c r="AH12" i="3"/>
  <c r="AE12" i="3"/>
  <c r="AB12" i="3"/>
  <c r="Y12" i="3"/>
  <c r="V12" i="3"/>
  <c r="S12" i="3"/>
  <c r="P12" i="3"/>
  <c r="M12" i="3"/>
  <c r="I12" i="3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J10" i="3"/>
  <c r="I10" i="3"/>
  <c r="F10" i="3" s="1"/>
  <c r="H10" i="3"/>
  <c r="E10" i="3" s="1"/>
  <c r="G10" i="3" s="1"/>
  <c r="AH9" i="3"/>
  <c r="AE9" i="3"/>
  <c r="AB9" i="3"/>
  <c r="Y9" i="3"/>
  <c r="V9" i="3"/>
  <c r="S9" i="3"/>
  <c r="P9" i="3"/>
  <c r="M9" i="3"/>
  <c r="I9" i="3"/>
  <c r="F9" i="3" s="1"/>
  <c r="H9" i="3"/>
  <c r="C114" i="2"/>
  <c r="C113" i="2"/>
  <c r="E112" i="2"/>
  <c r="C112" i="2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E18" i="2"/>
  <c r="C18" i="2"/>
  <c r="C8" i="2"/>
  <c r="E8" i="2" s="1"/>
  <c r="E5" i="2"/>
  <c r="D4" i="2"/>
  <c r="D74" i="2" s="1"/>
  <c r="H13" i="3" l="1"/>
  <c r="E15" i="3"/>
  <c r="G15" i="3" s="1"/>
  <c r="AB26" i="3"/>
  <c r="P26" i="3"/>
  <c r="H18" i="3"/>
  <c r="J18" i="3" s="1"/>
  <c r="E17" i="3"/>
  <c r="G17" i="3" s="1"/>
  <c r="M18" i="3"/>
  <c r="F12" i="3"/>
  <c r="J12" i="3"/>
  <c r="J14" i="3"/>
  <c r="E14" i="3"/>
  <c r="G14" i="3" s="1"/>
  <c r="F19" i="3"/>
  <c r="F26" i="3" s="1"/>
  <c r="J19" i="3"/>
  <c r="J13" i="3"/>
  <c r="E13" i="3"/>
  <c r="G13" i="3" s="1"/>
  <c r="Y26" i="3"/>
  <c r="J20" i="3"/>
  <c r="E20" i="3"/>
  <c r="G20" i="3" s="1"/>
  <c r="H26" i="3"/>
  <c r="G12" i="3"/>
  <c r="J16" i="3"/>
  <c r="E18" i="3"/>
  <c r="G18" i="3" s="1"/>
  <c r="G19" i="3"/>
  <c r="J22" i="3"/>
  <c r="E22" i="3"/>
  <c r="G22" i="3" s="1"/>
  <c r="J24" i="3"/>
  <c r="E24" i="3"/>
  <c r="G24" i="3" s="1"/>
  <c r="J9" i="3"/>
  <c r="E9" i="3"/>
  <c r="I26" i="3"/>
  <c r="V26" i="3"/>
  <c r="AH26" i="3"/>
  <c r="S26" i="3"/>
  <c r="AE26" i="3"/>
  <c r="J11" i="3"/>
  <c r="E11" i="3"/>
  <c r="G11" i="3" s="1"/>
  <c r="M13" i="3"/>
  <c r="M26" i="3" s="1"/>
  <c r="G23" i="3"/>
  <c r="G25" i="3"/>
  <c r="E26" i="3" l="1"/>
  <c r="G9" i="3"/>
  <c r="G26" i="3" s="1"/>
  <c r="J26" i="3"/>
</calcChain>
</file>

<file path=xl/sharedStrings.xml><?xml version="1.0" encoding="utf-8"?>
<sst xmlns="http://schemas.openxmlformats.org/spreadsheetml/2006/main" count="99" uniqueCount="70">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</sst>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center" vertical="center" wrapTex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5" fontId="12" fillId="4" borderId="2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6" xfId="1" applyFont="1" applyBorder="1" applyAlignment="1">
      <alignment horizontal="left" vertical="center" wrapText="1" indent="1"/>
    </xf>
    <xf numFmtId="164" fontId="12" fillId="4" borderId="27" xfId="1" applyNumberFormat="1" applyFont="1" applyFill="1" applyBorder="1" applyAlignment="1" applyProtection="1">
      <alignment horizontal="righ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7" xfId="1" applyNumberFormat="1" applyFont="1" applyFill="1" applyBorder="1" applyAlignment="1" applyProtection="1">
      <alignment horizontal="center" vertical="center" wrapText="1"/>
    </xf>
    <xf numFmtId="164" fontId="12" fillId="4" borderId="28" xfId="1" applyNumberFormat="1" applyFont="1" applyFill="1" applyBorder="1" applyAlignment="1" applyProtection="1">
      <alignment horizontal="center" vertical="center" wrapText="1"/>
    </xf>
    <xf numFmtId="165" fontId="12" fillId="4" borderId="30" xfId="1" applyNumberFormat="1" applyFont="1" applyFill="1" applyBorder="1" applyAlignment="1" applyProtection="1">
      <alignment horizontal="center" vertical="center" wrapText="1"/>
    </xf>
    <xf numFmtId="164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6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33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right" vertical="center" wrapText="1" indent="1"/>
    </xf>
    <xf numFmtId="164" fontId="12" fillId="4" borderId="33" xfId="1" applyNumberFormat="1" applyFont="1" applyFill="1" applyBorder="1" applyAlignment="1" applyProtection="1">
      <alignment horizontal="center" vertical="center" wrapTex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6" xfId="1" applyNumberFormat="1" applyFont="1" applyFill="1" applyBorder="1" applyAlignment="1" applyProtection="1">
      <alignment horizontal="center" vertical="center" wrapText="1"/>
    </xf>
    <xf numFmtId="0" fontId="12" fillId="0" borderId="29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165" fontId="12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6" fillId="0" borderId="0" xfId="1" applyFont="1" applyProtection="1">
      <protection locked="0"/>
    </xf>
  </cellXfs>
  <cellStyles count="2">
    <cellStyle name="Обычный" xfId="0" builtinId="0"/>
    <cellStyle name="Обычный 2" xfId="1" xr:uid="{691410E4-5B8E-4091-9850-1FF586814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D2AA-928C-45EC-9014-E650C1A89F54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85" customWidth="1"/>
    <col min="5" max="5" width="25" style="85" customWidth="1"/>
    <col min="6" max="10" width="25" style="126" customWidth="1"/>
    <col min="11" max="11" width="25" style="85" customWidth="1"/>
    <col min="12" max="13" width="25" style="126" customWidth="1"/>
    <col min="14" max="14" width="21.140625" style="85" hidden="1" customWidth="1"/>
    <col min="15" max="16" width="21.140625" style="126" hidden="1" customWidth="1"/>
    <col min="17" max="17" width="21.140625" style="85" hidden="1" customWidth="1"/>
    <col min="18" max="19" width="21.140625" style="126" hidden="1" customWidth="1"/>
    <col min="20" max="20" width="18.85546875" style="85" customWidth="1"/>
    <col min="21" max="22" width="18.85546875" style="126" customWidth="1"/>
    <col min="23" max="24" width="19.140625" style="126" hidden="1" customWidth="1"/>
    <col min="25" max="25" width="19.28515625" style="126" hidden="1" customWidth="1"/>
    <col min="26" max="26" width="18.85546875" style="85" hidden="1" customWidth="1"/>
    <col min="27" max="28" width="18.85546875" style="126" hidden="1" customWidth="1"/>
    <col min="29" max="29" width="18.85546875" style="85" hidden="1" customWidth="1"/>
    <col min="30" max="31" width="18.85546875" style="126" hidden="1" customWidth="1"/>
    <col min="32" max="32" width="18.85546875" style="85" hidden="1" customWidth="1"/>
    <col min="33" max="34" width="18.85546875" style="126" hidden="1" customWidth="1"/>
    <col min="35" max="37" width="18.140625" style="126" customWidth="1"/>
    <col min="38" max="39" width="14.28515625" style="85" customWidth="1"/>
    <col min="40" max="16384" width="9.140625" style="85"/>
  </cols>
  <sheetData>
    <row r="1" spans="1:38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I1" s="32"/>
      <c r="AJ1" s="32"/>
      <c r="AK1" s="34"/>
    </row>
    <row r="2" spans="1:38" s="35" customFormat="1" ht="6.75" customHeight="1" x14ac:dyDescent="0.35">
      <c r="A2" s="30"/>
      <c r="B2" s="36" t="s">
        <v>35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</row>
    <row r="3" spans="1:38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</row>
    <row r="4" spans="1:38" s="35" customFormat="1" ht="21.75" customHeight="1" x14ac:dyDescent="0.35">
      <c r="A4" s="30"/>
      <c r="B4" s="36" t="s">
        <v>36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</row>
    <row r="5" spans="1:38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J5" s="38"/>
      <c r="AK5" s="38"/>
      <c r="AL5" s="38"/>
    </row>
    <row r="6" spans="1:38" s="35" customFormat="1" ht="48.75" customHeight="1" thickBot="1" x14ac:dyDescent="0.3">
      <c r="A6" s="39" t="s">
        <v>37</v>
      </c>
      <c r="B6" s="40" t="s">
        <v>38</v>
      </c>
      <c r="C6" s="41" t="s">
        <v>39</v>
      </c>
      <c r="D6" s="42"/>
      <c r="E6" s="43" t="s">
        <v>40</v>
      </c>
      <c r="F6" s="44"/>
      <c r="G6" s="45"/>
      <c r="H6" s="46" t="s">
        <v>41</v>
      </c>
      <c r="I6" s="47"/>
      <c r="J6" s="48"/>
      <c r="K6" s="49" t="s">
        <v>42</v>
      </c>
      <c r="L6" s="50"/>
      <c r="M6" s="51"/>
      <c r="N6" s="49" t="s">
        <v>43</v>
      </c>
      <c r="O6" s="50"/>
      <c r="P6" s="51"/>
      <c r="Q6" s="49" t="s">
        <v>44</v>
      </c>
      <c r="R6" s="50"/>
      <c r="S6" s="51"/>
      <c r="T6" s="52" t="s">
        <v>45</v>
      </c>
      <c r="U6" s="53"/>
      <c r="V6" s="48"/>
      <c r="W6" s="53" t="s">
        <v>46</v>
      </c>
      <c r="X6" s="53"/>
      <c r="Y6" s="54"/>
      <c r="Z6" s="52" t="s">
        <v>47</v>
      </c>
      <c r="AA6" s="53"/>
      <c r="AB6" s="48"/>
      <c r="AC6" s="55" t="s">
        <v>48</v>
      </c>
      <c r="AD6" s="56"/>
      <c r="AE6" s="57"/>
      <c r="AF6" s="52" t="s">
        <v>49</v>
      </c>
      <c r="AG6" s="53"/>
      <c r="AH6" s="48"/>
    </row>
    <row r="7" spans="1:38" s="35" customFormat="1" ht="54" customHeight="1" thickBot="1" x14ac:dyDescent="0.3">
      <c r="A7" s="58"/>
      <c r="B7" s="59"/>
      <c r="C7" s="60"/>
      <c r="D7" s="61"/>
      <c r="E7" s="62" t="s">
        <v>50</v>
      </c>
      <c r="F7" s="63" t="s">
        <v>51</v>
      </c>
      <c r="G7" s="64" t="s">
        <v>52</v>
      </c>
      <c r="H7" s="62" t="s">
        <v>50</v>
      </c>
      <c r="I7" s="63" t="s">
        <v>51</v>
      </c>
      <c r="J7" s="64" t="s">
        <v>52</v>
      </c>
      <c r="K7" s="62" t="s">
        <v>50</v>
      </c>
      <c r="L7" s="63" t="s">
        <v>51</v>
      </c>
      <c r="M7" s="64" t="s">
        <v>52</v>
      </c>
      <c r="N7" s="62" t="s">
        <v>50</v>
      </c>
      <c r="O7" s="63" t="s">
        <v>51</v>
      </c>
      <c r="P7" s="64" t="s">
        <v>52</v>
      </c>
      <c r="Q7" s="62" t="s">
        <v>50</v>
      </c>
      <c r="R7" s="63" t="s">
        <v>51</v>
      </c>
      <c r="S7" s="64" t="s">
        <v>52</v>
      </c>
      <c r="T7" s="62" t="s">
        <v>50</v>
      </c>
      <c r="U7" s="63" t="s">
        <v>51</v>
      </c>
      <c r="V7" s="64" t="s">
        <v>52</v>
      </c>
      <c r="W7" s="62" t="s">
        <v>50</v>
      </c>
      <c r="X7" s="63" t="s">
        <v>51</v>
      </c>
      <c r="Y7" s="64" t="s">
        <v>52</v>
      </c>
      <c r="Z7" s="62" t="s">
        <v>50</v>
      </c>
      <c r="AA7" s="63" t="s">
        <v>51</v>
      </c>
      <c r="AB7" s="64" t="s">
        <v>52</v>
      </c>
      <c r="AC7" s="62" t="s">
        <v>50</v>
      </c>
      <c r="AD7" s="63" t="s">
        <v>51</v>
      </c>
      <c r="AE7" s="64" t="s">
        <v>52</v>
      </c>
      <c r="AF7" s="62" t="s">
        <v>50</v>
      </c>
      <c r="AG7" s="63" t="s">
        <v>51</v>
      </c>
      <c r="AH7" s="64" t="s">
        <v>52</v>
      </c>
    </row>
    <row r="8" spans="1:38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25</v>
      </c>
      <c r="AG8" s="74">
        <v>26</v>
      </c>
      <c r="AH8" s="74">
        <v>27</v>
      </c>
    </row>
    <row r="9" spans="1:38" ht="18.75" customHeight="1" x14ac:dyDescent="0.2">
      <c r="A9" s="76" t="s">
        <v>69</v>
      </c>
      <c r="B9" s="111">
        <v>2111</v>
      </c>
      <c r="C9" s="112" t="s">
        <v>53</v>
      </c>
      <c r="D9" s="113"/>
      <c r="E9" s="77">
        <f>H9+T9+W9+Z9+AC9++AF9</f>
        <v>971200</v>
      </c>
      <c r="F9" s="78">
        <f>I9+U9+X9+AA9+AD9++AG9</f>
        <v>214332.88999999996</v>
      </c>
      <c r="G9" s="114">
        <f>E9-F9</f>
        <v>756867.1100000001</v>
      </c>
      <c r="H9" s="79">
        <f>K9+N9+Q9</f>
        <v>971200</v>
      </c>
      <c r="I9" s="80">
        <f>L9+O9+R9</f>
        <v>214332.88999999996</v>
      </c>
      <c r="J9" s="81">
        <f>H9-I9</f>
        <v>756867.1100000001</v>
      </c>
      <c r="K9" s="82">
        <v>971200</v>
      </c>
      <c r="L9" s="83">
        <v>214332.88999999996</v>
      </c>
      <c r="M9" s="84">
        <f>K9-L9</f>
        <v>756867.1100000001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5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6"/>
      <c r="B10" s="86">
        <v>2120</v>
      </c>
      <c r="C10" s="115" t="s">
        <v>54</v>
      </c>
      <c r="D10" s="116"/>
      <c r="E10" s="87">
        <f t="shared" ref="E10:F25" si="1">H10+T10+W10+Z10+AC10++AF10</f>
        <v>212200</v>
      </c>
      <c r="F10" s="88">
        <f t="shared" si="1"/>
        <v>43284.6</v>
      </c>
      <c r="G10" s="117">
        <f>E10-F10</f>
        <v>168915.4</v>
      </c>
      <c r="H10" s="89">
        <f>K10+N10+Q10</f>
        <v>212200</v>
      </c>
      <c r="I10" s="90">
        <f>L10+O10+R10</f>
        <v>43284.6</v>
      </c>
      <c r="J10" s="91">
        <f>H10-I10</f>
        <v>168915.4</v>
      </c>
      <c r="K10" s="92">
        <v>212200</v>
      </c>
      <c r="L10" s="93">
        <v>43284.6</v>
      </c>
      <c r="M10" s="94">
        <f>K10-L10</f>
        <v>168915.4</v>
      </c>
      <c r="N10" s="92">
        <v>0</v>
      </c>
      <c r="O10" s="93">
        <v>0</v>
      </c>
      <c r="P10" s="94">
        <f>N10-O10</f>
        <v>0</v>
      </c>
      <c r="Q10" s="92">
        <v>0</v>
      </c>
      <c r="R10" s="93">
        <v>0</v>
      </c>
      <c r="S10" s="94">
        <f>Q10-R10</f>
        <v>0</v>
      </c>
      <c r="T10" s="92">
        <v>0</v>
      </c>
      <c r="U10" s="93">
        <v>0</v>
      </c>
      <c r="V10" s="94">
        <f>T10-U10</f>
        <v>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5"/>
      <c r="AJ10" s="85"/>
      <c r="AK10" s="85"/>
    </row>
    <row r="11" spans="1:38" ht="18.75" customHeight="1" x14ac:dyDescent="0.2">
      <c r="A11" s="76"/>
      <c r="B11" s="86">
        <v>2210</v>
      </c>
      <c r="C11" s="115" t="s">
        <v>2</v>
      </c>
      <c r="D11" s="116"/>
      <c r="E11" s="87">
        <f t="shared" si="1"/>
        <v>13650</v>
      </c>
      <c r="F11" s="88">
        <f t="shared" si="1"/>
        <v>3029</v>
      </c>
      <c r="G11" s="117">
        <f t="shared" ref="G11:G24" si="2">E11-F11</f>
        <v>10621</v>
      </c>
      <c r="H11" s="89">
        <f t="shared" ref="H11:I25" si="3">K11+N11+Q11</f>
        <v>13650</v>
      </c>
      <c r="I11" s="90">
        <f t="shared" si="3"/>
        <v>3029</v>
      </c>
      <c r="J11" s="91">
        <f t="shared" ref="J11:J24" si="4">H11-I11</f>
        <v>10621</v>
      </c>
      <c r="K11" s="92">
        <v>13650</v>
      </c>
      <c r="L11" s="93">
        <v>3029</v>
      </c>
      <c r="M11" s="94">
        <f t="shared" ref="M11:M24" si="5">K11-L11</f>
        <v>10621</v>
      </c>
      <c r="N11" s="92">
        <v>0</v>
      </c>
      <c r="O11" s="93">
        <v>0</v>
      </c>
      <c r="P11" s="94">
        <f t="shared" ref="P11:P24" si="6">N11-O11</f>
        <v>0</v>
      </c>
      <c r="Q11" s="92">
        <v>0</v>
      </c>
      <c r="R11" s="93">
        <v>0</v>
      </c>
      <c r="S11" s="94">
        <f t="shared" ref="S11:S24" si="7">Q11-R11</f>
        <v>0</v>
      </c>
      <c r="T11" s="92">
        <v>0</v>
      </c>
      <c r="U11" s="93">
        <v>0</v>
      </c>
      <c r="V11" s="94">
        <f t="shared" ref="V11:V24" si="8">T11-U11</f>
        <v>0</v>
      </c>
      <c r="W11" s="92">
        <v>0</v>
      </c>
      <c r="X11" s="93">
        <v>0</v>
      </c>
      <c r="Y11" s="94">
        <f t="shared" ref="Y11:Y24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4" si="10">AC11-AD11</f>
        <v>0</v>
      </c>
      <c r="AF11" s="92">
        <v>0</v>
      </c>
      <c r="AG11" s="93">
        <v>0</v>
      </c>
      <c r="AH11" s="94">
        <f t="shared" ref="AH11:AH24" si="11">AF11-AG11</f>
        <v>0</v>
      </c>
      <c r="AI11" s="85"/>
      <c r="AJ11" s="85"/>
      <c r="AK11" s="85"/>
    </row>
    <row r="12" spans="1:38" ht="18.75" customHeight="1" x14ac:dyDescent="0.2">
      <c r="A12" s="76"/>
      <c r="B12" s="86">
        <v>2230</v>
      </c>
      <c r="C12" s="115" t="s">
        <v>55</v>
      </c>
      <c r="D12" s="116"/>
      <c r="E12" s="87">
        <f t="shared" si="1"/>
        <v>121200</v>
      </c>
      <c r="F12" s="88">
        <f t="shared" si="1"/>
        <v>8733.4699999999993</v>
      </c>
      <c r="G12" s="117">
        <f t="shared" si="2"/>
        <v>112466.53</v>
      </c>
      <c r="H12" s="89">
        <f t="shared" si="3"/>
        <v>58000</v>
      </c>
      <c r="I12" s="90">
        <f t="shared" si="3"/>
        <v>7244.5499999999993</v>
      </c>
      <c r="J12" s="91">
        <f t="shared" si="4"/>
        <v>50755.45</v>
      </c>
      <c r="K12" s="92">
        <v>58000</v>
      </c>
      <c r="L12" s="93">
        <v>7244.5499999999993</v>
      </c>
      <c r="M12" s="94">
        <f t="shared" si="5"/>
        <v>50755.45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63200</v>
      </c>
      <c r="U12" s="93">
        <v>1488.92</v>
      </c>
      <c r="V12" s="94">
        <f t="shared" si="8"/>
        <v>61711.08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5"/>
      <c r="AJ12" s="85"/>
      <c r="AK12" s="85"/>
    </row>
    <row r="13" spans="1:38" ht="18.75" customHeight="1" x14ac:dyDescent="0.2">
      <c r="A13" s="76"/>
      <c r="B13" s="86">
        <v>2240</v>
      </c>
      <c r="C13" s="115" t="s">
        <v>15</v>
      </c>
      <c r="D13" s="116"/>
      <c r="E13" s="87">
        <f t="shared" si="1"/>
        <v>10750</v>
      </c>
      <c r="F13" s="88">
        <f t="shared" si="1"/>
        <v>410.38</v>
      </c>
      <c r="G13" s="117">
        <f t="shared" si="2"/>
        <v>10339.620000000001</v>
      </c>
      <c r="H13" s="89">
        <f t="shared" si="3"/>
        <v>10750</v>
      </c>
      <c r="I13" s="90">
        <f t="shared" si="3"/>
        <v>410.38</v>
      </c>
      <c r="J13" s="91">
        <f t="shared" si="4"/>
        <v>10339.620000000001</v>
      </c>
      <c r="K13" s="92">
        <f>10750</f>
        <v>10750</v>
      </c>
      <c r="L13" s="93">
        <v>410.38</v>
      </c>
      <c r="M13" s="94">
        <f t="shared" si="5"/>
        <v>10339.620000000001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0</v>
      </c>
      <c r="U13" s="93">
        <v>0</v>
      </c>
      <c r="V13" s="94">
        <f t="shared" si="8"/>
        <v>0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5"/>
      <c r="AJ13" s="85"/>
      <c r="AK13" s="85"/>
    </row>
    <row r="14" spans="1:38" ht="18.75" customHeight="1" x14ac:dyDescent="0.2">
      <c r="A14" s="76"/>
      <c r="B14" s="86">
        <v>2250</v>
      </c>
      <c r="C14" s="115" t="s">
        <v>56</v>
      </c>
      <c r="D14" s="116"/>
      <c r="E14" s="87">
        <f t="shared" si="1"/>
        <v>650</v>
      </c>
      <c r="F14" s="88">
        <f t="shared" si="1"/>
        <v>0</v>
      </c>
      <c r="G14" s="117">
        <f t="shared" si="2"/>
        <v>650</v>
      </c>
      <c r="H14" s="89">
        <f t="shared" si="3"/>
        <v>650</v>
      </c>
      <c r="I14" s="90">
        <f t="shared" si="3"/>
        <v>0</v>
      </c>
      <c r="J14" s="91">
        <f t="shared" si="4"/>
        <v>650</v>
      </c>
      <c r="K14" s="92">
        <v>650</v>
      </c>
      <c r="L14" s="93">
        <v>0</v>
      </c>
      <c r="M14" s="94">
        <f t="shared" si="5"/>
        <v>650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0</v>
      </c>
      <c r="U14" s="93">
        <v>0</v>
      </c>
      <c r="V14" s="94">
        <f t="shared" si="8"/>
        <v>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5"/>
      <c r="AJ14" s="85"/>
      <c r="AK14" s="85"/>
    </row>
    <row r="15" spans="1:38" ht="18.75" customHeight="1" x14ac:dyDescent="0.2">
      <c r="A15" s="76"/>
      <c r="B15" s="86">
        <v>2271</v>
      </c>
      <c r="C15" s="115" t="s">
        <v>57</v>
      </c>
      <c r="D15" s="116"/>
      <c r="E15" s="87">
        <f t="shared" si="1"/>
        <v>0</v>
      </c>
      <c r="F15" s="88">
        <f t="shared" si="1"/>
        <v>0</v>
      </c>
      <c r="G15" s="117">
        <f t="shared" si="2"/>
        <v>0</v>
      </c>
      <c r="H15" s="89">
        <f t="shared" si="3"/>
        <v>0</v>
      </c>
      <c r="I15" s="90">
        <f t="shared" si="3"/>
        <v>0</v>
      </c>
      <c r="J15" s="91">
        <f t="shared" si="4"/>
        <v>0</v>
      </c>
      <c r="K15" s="92">
        <v>0</v>
      </c>
      <c r="L15" s="93">
        <v>0</v>
      </c>
      <c r="M15" s="94">
        <f t="shared" si="5"/>
        <v>0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5"/>
      <c r="AJ15" s="85"/>
      <c r="AK15" s="85"/>
    </row>
    <row r="16" spans="1:38" ht="18.75" customHeight="1" x14ac:dyDescent="0.2">
      <c r="A16" s="76"/>
      <c r="B16" s="86">
        <v>2272</v>
      </c>
      <c r="C16" s="115" t="s">
        <v>58</v>
      </c>
      <c r="D16" s="116"/>
      <c r="E16" s="87">
        <f t="shared" si="1"/>
        <v>0</v>
      </c>
      <c r="F16" s="88">
        <f t="shared" si="1"/>
        <v>0</v>
      </c>
      <c r="G16" s="117">
        <f t="shared" si="2"/>
        <v>0</v>
      </c>
      <c r="H16" s="89">
        <f t="shared" si="3"/>
        <v>0</v>
      </c>
      <c r="I16" s="90">
        <f t="shared" si="3"/>
        <v>0</v>
      </c>
      <c r="J16" s="91">
        <f t="shared" si="4"/>
        <v>0</v>
      </c>
      <c r="K16" s="92">
        <v>0</v>
      </c>
      <c r="L16" s="93">
        <v>0</v>
      </c>
      <c r="M16" s="94">
        <f t="shared" si="5"/>
        <v>0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5"/>
      <c r="AJ16" s="85"/>
      <c r="AK16" s="85"/>
    </row>
    <row r="17" spans="1:37" ht="18.75" customHeight="1" x14ac:dyDescent="0.2">
      <c r="A17" s="76"/>
      <c r="B17" s="86">
        <v>2273</v>
      </c>
      <c r="C17" s="115" t="s">
        <v>59</v>
      </c>
      <c r="D17" s="116"/>
      <c r="E17" s="87">
        <f t="shared" si="1"/>
        <v>56600</v>
      </c>
      <c r="F17" s="88">
        <f t="shared" si="1"/>
        <v>8894.25</v>
      </c>
      <c r="G17" s="117">
        <f t="shared" si="2"/>
        <v>47705.75</v>
      </c>
      <c r="H17" s="89">
        <f t="shared" si="3"/>
        <v>56600</v>
      </c>
      <c r="I17" s="90">
        <f t="shared" si="3"/>
        <v>8894.25</v>
      </c>
      <c r="J17" s="91">
        <f t="shared" si="4"/>
        <v>47705.75</v>
      </c>
      <c r="K17" s="92">
        <v>56600</v>
      </c>
      <c r="L17" s="93">
        <v>8894.25</v>
      </c>
      <c r="M17" s="94">
        <f t="shared" si="5"/>
        <v>47705.75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5"/>
      <c r="AJ17" s="85"/>
      <c r="AK17" s="85"/>
    </row>
    <row r="18" spans="1:37" ht="18.75" customHeight="1" x14ac:dyDescent="0.2">
      <c r="A18" s="76"/>
      <c r="B18" s="86">
        <v>2274</v>
      </c>
      <c r="C18" s="115" t="s">
        <v>60</v>
      </c>
      <c r="D18" s="116"/>
      <c r="E18" s="87">
        <f t="shared" si="1"/>
        <v>498310</v>
      </c>
      <c r="F18" s="88">
        <f t="shared" si="1"/>
        <v>39548.35</v>
      </c>
      <c r="G18" s="117">
        <f t="shared" si="2"/>
        <v>458761.65</v>
      </c>
      <c r="H18" s="89">
        <f t="shared" si="3"/>
        <v>122000</v>
      </c>
      <c r="I18" s="90">
        <f t="shared" si="3"/>
        <v>39548.35</v>
      </c>
      <c r="J18" s="91">
        <f t="shared" si="4"/>
        <v>82451.649999999994</v>
      </c>
      <c r="K18" s="92">
        <f>152000-30000</f>
        <v>122000</v>
      </c>
      <c r="L18" s="93">
        <v>39548.35</v>
      </c>
      <c r="M18" s="94">
        <f t="shared" si="5"/>
        <v>82451.649999999994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376310</v>
      </c>
      <c r="U18" s="93">
        <v>0</v>
      </c>
      <c r="V18" s="94">
        <f t="shared" si="8"/>
        <v>376310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5"/>
      <c r="AJ18" s="85"/>
      <c r="AK18" s="85"/>
    </row>
    <row r="19" spans="1:37" ht="18.75" customHeight="1" x14ac:dyDescent="0.2">
      <c r="A19" s="76"/>
      <c r="B19" s="86">
        <v>2275</v>
      </c>
      <c r="C19" s="115" t="s">
        <v>61</v>
      </c>
      <c r="D19" s="116"/>
      <c r="E19" s="87">
        <f t="shared" si="1"/>
        <v>1200</v>
      </c>
      <c r="F19" s="88">
        <f t="shared" si="1"/>
        <v>207.9</v>
      </c>
      <c r="G19" s="117">
        <f t="shared" si="2"/>
        <v>992.1</v>
      </c>
      <c r="H19" s="89">
        <f t="shared" si="3"/>
        <v>1200</v>
      </c>
      <c r="I19" s="90">
        <f t="shared" si="3"/>
        <v>207.9</v>
      </c>
      <c r="J19" s="91">
        <f t="shared" si="4"/>
        <v>992.1</v>
      </c>
      <c r="K19" s="92">
        <v>1200</v>
      </c>
      <c r="L19" s="93">
        <v>207.9</v>
      </c>
      <c r="M19" s="94">
        <f t="shared" si="5"/>
        <v>992.1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5"/>
      <c r="AJ19" s="85"/>
      <c r="AK19" s="85"/>
    </row>
    <row r="20" spans="1:37" ht="18.75" customHeight="1" x14ac:dyDescent="0.2">
      <c r="A20" s="76"/>
      <c r="B20" s="86">
        <v>2282</v>
      </c>
      <c r="C20" s="118" t="s">
        <v>62</v>
      </c>
      <c r="D20" s="118"/>
      <c r="E20" s="87">
        <f t="shared" si="1"/>
        <v>300</v>
      </c>
      <c r="F20" s="88">
        <f t="shared" si="1"/>
        <v>0</v>
      </c>
      <c r="G20" s="117">
        <f t="shared" si="2"/>
        <v>300</v>
      </c>
      <c r="H20" s="89">
        <f t="shared" si="3"/>
        <v>300</v>
      </c>
      <c r="I20" s="90">
        <f t="shared" si="3"/>
        <v>0</v>
      </c>
      <c r="J20" s="91">
        <f t="shared" si="4"/>
        <v>300</v>
      </c>
      <c r="K20" s="92">
        <v>300</v>
      </c>
      <c r="L20" s="93">
        <v>0</v>
      </c>
      <c r="M20" s="94">
        <f t="shared" si="5"/>
        <v>300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5"/>
      <c r="AJ20" s="85"/>
      <c r="AK20" s="85"/>
    </row>
    <row r="21" spans="1:37" ht="18.75" customHeight="1" x14ac:dyDescent="0.2">
      <c r="A21" s="76"/>
      <c r="B21" s="86">
        <v>2730</v>
      </c>
      <c r="C21" s="115" t="s">
        <v>63</v>
      </c>
      <c r="D21" s="116"/>
      <c r="E21" s="87">
        <f t="shared" si="1"/>
        <v>0</v>
      </c>
      <c r="F21" s="88">
        <f t="shared" si="1"/>
        <v>0</v>
      </c>
      <c r="G21" s="117">
        <f t="shared" si="2"/>
        <v>0</v>
      </c>
      <c r="H21" s="89">
        <f t="shared" si="3"/>
        <v>0</v>
      </c>
      <c r="I21" s="90">
        <f t="shared" si="3"/>
        <v>0</v>
      </c>
      <c r="J21" s="91">
        <f t="shared" si="4"/>
        <v>0</v>
      </c>
      <c r="K21" s="92">
        <v>0</v>
      </c>
      <c r="L21" s="93">
        <v>0</v>
      </c>
      <c r="M21" s="94">
        <f t="shared" si="5"/>
        <v>0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5"/>
      <c r="AJ21" s="85"/>
      <c r="AK21" s="85"/>
    </row>
    <row r="22" spans="1:37" ht="18.75" customHeight="1" x14ac:dyDescent="0.2">
      <c r="A22" s="76"/>
      <c r="B22" s="86">
        <v>2800</v>
      </c>
      <c r="C22" s="115" t="s">
        <v>64</v>
      </c>
      <c r="D22" s="116"/>
      <c r="E22" s="87">
        <f t="shared" si="1"/>
        <v>700</v>
      </c>
      <c r="F22" s="88">
        <f t="shared" si="1"/>
        <v>0</v>
      </c>
      <c r="G22" s="117">
        <f t="shared" si="2"/>
        <v>700</v>
      </c>
      <c r="H22" s="89">
        <f t="shared" si="3"/>
        <v>700</v>
      </c>
      <c r="I22" s="90">
        <f t="shared" si="3"/>
        <v>0</v>
      </c>
      <c r="J22" s="91">
        <f t="shared" si="4"/>
        <v>700</v>
      </c>
      <c r="K22" s="92">
        <v>700</v>
      </c>
      <c r="L22" s="93">
        <v>0</v>
      </c>
      <c r="M22" s="94">
        <f t="shared" si="5"/>
        <v>700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5"/>
      <c r="AJ22" s="85"/>
      <c r="AK22" s="85"/>
    </row>
    <row r="23" spans="1:37" ht="18.75" customHeight="1" x14ac:dyDescent="0.2">
      <c r="A23" s="76"/>
      <c r="B23" s="86">
        <v>3110</v>
      </c>
      <c r="C23" s="115" t="s">
        <v>65</v>
      </c>
      <c r="D23" s="116"/>
      <c r="E23" s="87">
        <f t="shared" si="1"/>
        <v>0</v>
      </c>
      <c r="F23" s="88">
        <f t="shared" si="1"/>
        <v>0</v>
      </c>
      <c r="G23" s="117">
        <f t="shared" si="2"/>
        <v>0</v>
      </c>
      <c r="H23" s="89">
        <f t="shared" si="3"/>
        <v>0</v>
      </c>
      <c r="I23" s="90">
        <f t="shared" si="3"/>
        <v>0</v>
      </c>
      <c r="J23" s="91">
        <f t="shared" si="4"/>
        <v>0</v>
      </c>
      <c r="K23" s="92">
        <v>0</v>
      </c>
      <c r="L23" s="93">
        <v>0</v>
      </c>
      <c r="M23" s="94">
        <f t="shared" si="5"/>
        <v>0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>
        <v>0</v>
      </c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0</v>
      </c>
      <c r="AA23" s="93">
        <v>0</v>
      </c>
      <c r="AB23" s="94">
        <f t="shared" si="0"/>
        <v>0</v>
      </c>
      <c r="AC23" s="92">
        <v>0</v>
      </c>
      <c r="AD23" s="93">
        <v>0</v>
      </c>
      <c r="AE23" s="94">
        <f t="shared" si="10"/>
        <v>0</v>
      </c>
      <c r="AF23" s="92"/>
      <c r="AG23" s="93"/>
      <c r="AH23" s="94">
        <f t="shared" si="11"/>
        <v>0</v>
      </c>
      <c r="AI23" s="85"/>
      <c r="AJ23" s="85"/>
      <c r="AK23" s="85"/>
    </row>
    <row r="24" spans="1:37" ht="18.75" customHeight="1" x14ac:dyDescent="0.2">
      <c r="A24" s="76"/>
      <c r="B24" s="95">
        <v>3132</v>
      </c>
      <c r="C24" s="119" t="s">
        <v>66</v>
      </c>
      <c r="D24" s="120"/>
      <c r="E24" s="87">
        <f t="shared" si="1"/>
        <v>0</v>
      </c>
      <c r="F24" s="88">
        <f t="shared" si="1"/>
        <v>0</v>
      </c>
      <c r="G24" s="117">
        <f t="shared" si="2"/>
        <v>0</v>
      </c>
      <c r="H24" s="89">
        <f t="shared" si="3"/>
        <v>0</v>
      </c>
      <c r="I24" s="90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>
        <v>0</v>
      </c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0</v>
      </c>
      <c r="AA24" s="93">
        <v>0</v>
      </c>
      <c r="AB24" s="94">
        <f t="shared" si="0"/>
        <v>0</v>
      </c>
      <c r="AC24" s="92">
        <v>0</v>
      </c>
      <c r="AD24" s="93">
        <v>0</v>
      </c>
      <c r="AE24" s="94">
        <f t="shared" si="10"/>
        <v>0</v>
      </c>
      <c r="AF24" s="92">
        <v>0</v>
      </c>
      <c r="AG24" s="93">
        <v>0</v>
      </c>
      <c r="AH24" s="94">
        <f t="shared" si="11"/>
        <v>0</v>
      </c>
      <c r="AI24" s="85"/>
      <c r="AJ24" s="85"/>
      <c r="AK24" s="85"/>
    </row>
    <row r="25" spans="1:37" ht="18.75" customHeight="1" thickBot="1" x14ac:dyDescent="0.25">
      <c r="A25" s="76"/>
      <c r="B25" s="95">
        <v>3142</v>
      </c>
      <c r="C25" s="121" t="s">
        <v>67</v>
      </c>
      <c r="D25" s="121"/>
      <c r="E25" s="96">
        <f t="shared" si="1"/>
        <v>0</v>
      </c>
      <c r="F25" s="97">
        <f t="shared" si="1"/>
        <v>0</v>
      </c>
      <c r="G25" s="122">
        <f>E25-F25</f>
        <v>0</v>
      </c>
      <c r="H25" s="98">
        <f t="shared" si="3"/>
        <v>0</v>
      </c>
      <c r="I25" s="99">
        <f t="shared" si="3"/>
        <v>0</v>
      </c>
      <c r="J25" s="100">
        <f>H25-I25</f>
        <v>0</v>
      </c>
      <c r="K25" s="101">
        <v>0</v>
      </c>
      <c r="L25" s="93">
        <v>0</v>
      </c>
      <c r="M25" s="102">
        <f>K25-L25</f>
        <v>0</v>
      </c>
      <c r="N25" s="101">
        <v>0</v>
      </c>
      <c r="O25" s="93">
        <v>0</v>
      </c>
      <c r="P25" s="102">
        <f>N25-O25</f>
        <v>0</v>
      </c>
      <c r="Q25" s="101">
        <v>0</v>
      </c>
      <c r="R25" s="93">
        <v>0</v>
      </c>
      <c r="S25" s="102">
        <f>Q25-R25</f>
        <v>0</v>
      </c>
      <c r="T25" s="101">
        <v>0</v>
      </c>
      <c r="U25" s="93">
        <v>0</v>
      </c>
      <c r="V25" s="102">
        <f>T25-U25</f>
        <v>0</v>
      </c>
      <c r="W25" s="101">
        <v>0</v>
      </c>
      <c r="X25" s="93">
        <v>0</v>
      </c>
      <c r="Y25" s="102">
        <f>W25-X25</f>
        <v>0</v>
      </c>
      <c r="Z25" s="101">
        <v>0</v>
      </c>
      <c r="AA25" s="93">
        <v>0</v>
      </c>
      <c r="AB25" s="102">
        <f t="shared" si="0"/>
        <v>0</v>
      </c>
      <c r="AC25" s="101">
        <v>0</v>
      </c>
      <c r="AD25" s="93">
        <v>0</v>
      </c>
      <c r="AE25" s="102">
        <f>AC25-AD25</f>
        <v>0</v>
      </c>
      <c r="AF25" s="92">
        <v>0</v>
      </c>
      <c r="AG25" s="93">
        <v>0</v>
      </c>
      <c r="AH25" s="102">
        <f>AF25-AG25</f>
        <v>0</v>
      </c>
      <c r="AI25" s="85"/>
      <c r="AJ25" s="85"/>
      <c r="AK25" s="85"/>
    </row>
    <row r="26" spans="1:37" ht="18.75" customHeight="1" thickBot="1" x14ac:dyDescent="0.25">
      <c r="A26" s="103" t="s">
        <v>68</v>
      </c>
      <c r="B26" s="104"/>
      <c r="C26" s="104"/>
      <c r="D26" s="124"/>
      <c r="E26" s="123">
        <f t="shared" ref="E26:U26" si="12">SUM(E9:E25)</f>
        <v>1886760</v>
      </c>
      <c r="F26" s="106">
        <f t="shared" si="12"/>
        <v>318440.83999999997</v>
      </c>
      <c r="G26" s="105">
        <f t="shared" si="12"/>
        <v>1568319.1600000001</v>
      </c>
      <c r="H26" s="108">
        <f t="shared" si="12"/>
        <v>1447250</v>
      </c>
      <c r="I26" s="109">
        <f t="shared" si="12"/>
        <v>316951.92</v>
      </c>
      <c r="J26" s="105">
        <f t="shared" si="12"/>
        <v>1130298.08</v>
      </c>
      <c r="K26" s="123">
        <f t="shared" si="12"/>
        <v>1447250</v>
      </c>
      <c r="L26" s="106">
        <f t="shared" si="12"/>
        <v>316951.92</v>
      </c>
      <c r="M26" s="107">
        <f t="shared" si="12"/>
        <v>1130298.08</v>
      </c>
      <c r="N26" s="123">
        <f t="shared" si="12"/>
        <v>0</v>
      </c>
      <c r="O26" s="106">
        <f t="shared" si="12"/>
        <v>0</v>
      </c>
      <c r="P26" s="107">
        <f t="shared" si="12"/>
        <v>0</v>
      </c>
      <c r="Q26" s="123">
        <f t="shared" si="12"/>
        <v>0</v>
      </c>
      <c r="R26" s="106">
        <f t="shared" si="12"/>
        <v>0</v>
      </c>
      <c r="S26" s="107">
        <f t="shared" si="12"/>
        <v>0</v>
      </c>
      <c r="T26" s="108">
        <f t="shared" si="12"/>
        <v>439510</v>
      </c>
      <c r="U26" s="109">
        <f t="shared" si="12"/>
        <v>1488.92</v>
      </c>
      <c r="V26" s="107">
        <f>SUM(V9:V24)</f>
        <v>438021.08</v>
      </c>
      <c r="W26" s="110">
        <f>SUM(W9:W25)</f>
        <v>0</v>
      </c>
      <c r="X26" s="109">
        <f>SUM(X9:X25)</f>
        <v>0</v>
      </c>
      <c r="Y26" s="107">
        <f>SUM(Y9:Y24)</f>
        <v>0</v>
      </c>
      <c r="Z26" s="108">
        <f>SUM(Z9:Z25)</f>
        <v>0</v>
      </c>
      <c r="AA26" s="109">
        <f>SUM(AA9:AA25)</f>
        <v>0</v>
      </c>
      <c r="AB26" s="107">
        <f>SUM(AB9:AB24)</f>
        <v>0</v>
      </c>
      <c r="AC26" s="108">
        <f>SUM(AC9:AC25)</f>
        <v>0</v>
      </c>
      <c r="AD26" s="109">
        <f>SUM(AD9:AD25)</f>
        <v>0</v>
      </c>
      <c r="AE26" s="107">
        <f>SUM(AE9:AE24)</f>
        <v>0</v>
      </c>
      <c r="AF26" s="108">
        <f>SUM(AF9:AF25)</f>
        <v>0</v>
      </c>
      <c r="AG26" s="109">
        <f>SUM(AG9:AG25)</f>
        <v>0</v>
      </c>
      <c r="AH26" s="107">
        <f>SUM(AH9:AH24)</f>
        <v>0</v>
      </c>
      <c r="AI26" s="85"/>
      <c r="AJ26" s="85"/>
      <c r="AK26" s="85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FFEA-2159-4E22-8A9C-432D8D48A73C}">
  <sheetPr codeName="Лист13"/>
  <dimension ref="A1:O128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3029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Грибовиця'!I11</f>
        <v>3029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8</v>
      </c>
      <c r="C16" s="12"/>
      <c r="D16" s="13">
        <v>2498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10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12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13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14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/>
    <row r="78" spans="1:15" ht="39.75" customHeight="1" x14ac:dyDescent="0.3">
      <c r="A78" s="4">
        <v>2240</v>
      </c>
      <c r="B78" s="5" t="s">
        <v>15</v>
      </c>
      <c r="C78" s="5"/>
      <c r="D78" s="6">
        <f>SUM(D80:D111)</f>
        <v>410.38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3">
        <v>2240</v>
      </c>
      <c r="B79" s="23"/>
      <c r="C79" s="10"/>
      <c r="D79" s="10">
        <f>'ЗДО Грибовиця'!I13</f>
        <v>410.38</v>
      </c>
      <c r="E79" s="8" t="b">
        <f>D79=D78</f>
        <v>1</v>
      </c>
    </row>
    <row r="80" spans="1:15" hidden="1" collapsed="1" x14ac:dyDescent="0.3">
      <c r="A80" s="14">
        <v>2240.1</v>
      </c>
      <c r="B80" s="12" t="s">
        <v>16</v>
      </c>
      <c r="C80" s="12"/>
      <c r="D80" s="13"/>
    </row>
    <row r="81" spans="1:5" hidden="1" x14ac:dyDescent="0.3">
      <c r="A81" s="14">
        <v>2240.1999999999998</v>
      </c>
      <c r="B81" s="24" t="s">
        <v>17</v>
      </c>
      <c r="C81" s="25"/>
      <c r="D81" s="13"/>
    </row>
    <row r="82" spans="1:5" ht="18.75" hidden="1" customHeight="1" x14ac:dyDescent="0.3">
      <c r="A82" s="14">
        <v>2240.3000000000002</v>
      </c>
      <c r="B82" s="24" t="s">
        <v>18</v>
      </c>
      <c r="C82" s="25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4" t="s">
        <v>19</v>
      </c>
      <c r="C89" s="25"/>
      <c r="D89" s="13"/>
    </row>
    <row r="90" spans="1:5" hidden="1" x14ac:dyDescent="0.3">
      <c r="A90" s="14">
        <v>2240.5</v>
      </c>
      <c r="B90" s="24" t="s">
        <v>20</v>
      </c>
      <c r="C90" s="25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6"/>
      <c r="C92" s="17"/>
      <c r="D92" s="17"/>
    </row>
    <row r="93" spans="1:5" ht="17.25" hidden="1" customHeight="1" x14ac:dyDescent="0.3">
      <c r="A93" s="14"/>
      <c r="B93" s="26"/>
      <c r="C93" s="17"/>
      <c r="D93" s="17"/>
    </row>
    <row r="94" spans="1:5" hidden="1" x14ac:dyDescent="0.3">
      <c r="A94" s="14"/>
      <c r="B94" s="26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19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>
        <v>2240.6</v>
      </c>
      <c r="B100" s="24" t="s">
        <v>21</v>
      </c>
      <c r="C100" s="25"/>
      <c r="D100" s="13"/>
    </row>
    <row r="101" spans="1:5" hidden="1" x14ac:dyDescent="0.3">
      <c r="A101" s="14">
        <v>2240.6999999999998</v>
      </c>
      <c r="B101" s="24" t="s">
        <v>22</v>
      </c>
      <c r="C101" s="25"/>
      <c r="D101" s="13"/>
    </row>
    <row r="102" spans="1:5" hidden="1" x14ac:dyDescent="0.3">
      <c r="A102" s="14">
        <v>2240.8000000000002</v>
      </c>
      <c r="B102" s="24" t="s">
        <v>23</v>
      </c>
      <c r="C102" s="25"/>
      <c r="D102" s="13"/>
    </row>
    <row r="103" spans="1:5" hidden="1" x14ac:dyDescent="0.3">
      <c r="A103" s="14">
        <v>2240.9</v>
      </c>
      <c r="B103" s="24" t="s">
        <v>24</v>
      </c>
      <c r="C103" s="25"/>
      <c r="D103" s="13"/>
    </row>
    <row r="104" spans="1:5" hidden="1" x14ac:dyDescent="0.3">
      <c r="A104" s="14">
        <v>2241.1</v>
      </c>
      <c r="B104" s="24" t="s">
        <v>25</v>
      </c>
      <c r="C104" s="25"/>
      <c r="D104" s="13"/>
    </row>
    <row r="105" spans="1:5" hidden="1" x14ac:dyDescent="0.3">
      <c r="A105" s="14">
        <v>2241.1999999999998</v>
      </c>
      <c r="B105" s="24" t="s">
        <v>26</v>
      </c>
      <c r="C105" s="25"/>
      <c r="D105" s="13"/>
    </row>
    <row r="106" spans="1:5" hidden="1" x14ac:dyDescent="0.3">
      <c r="A106" s="14">
        <v>2241.3000000000002</v>
      </c>
      <c r="B106" s="24" t="s">
        <v>27</v>
      </c>
      <c r="C106" s="25"/>
      <c r="D106" s="13"/>
    </row>
    <row r="107" spans="1:5" hidden="1" x14ac:dyDescent="0.3">
      <c r="A107" s="14">
        <v>2241.4</v>
      </c>
      <c r="B107" s="24" t="s">
        <v>28</v>
      </c>
      <c r="C107" s="25"/>
      <c r="D107" s="13"/>
    </row>
    <row r="108" spans="1:5" hidden="1" x14ac:dyDescent="0.3">
      <c r="A108" s="14">
        <v>2241.5</v>
      </c>
      <c r="B108" s="24" t="s">
        <v>29</v>
      </c>
      <c r="C108" s="25"/>
      <c r="D108" s="13"/>
    </row>
    <row r="109" spans="1:5" ht="38.25" hidden="1" customHeight="1" x14ac:dyDescent="0.3">
      <c r="A109" s="14">
        <v>2241.6</v>
      </c>
      <c r="B109" s="27" t="s">
        <v>30</v>
      </c>
      <c r="C109" s="25"/>
      <c r="D109" s="13"/>
    </row>
    <row r="110" spans="1:5" hidden="1" x14ac:dyDescent="0.3">
      <c r="A110" s="14">
        <v>2241.6999999999998</v>
      </c>
      <c r="B110" s="24" t="s">
        <v>31</v>
      </c>
      <c r="C110" s="25"/>
      <c r="D110" s="13"/>
    </row>
    <row r="111" spans="1:5" x14ac:dyDescent="0.3">
      <c r="A111" s="14">
        <v>2241.9</v>
      </c>
      <c r="B111" s="24" t="s">
        <v>32</v>
      </c>
      <c r="C111" s="25"/>
      <c r="D111" s="13">
        <v>410.38</v>
      </c>
    </row>
    <row r="112" spans="1:5" hidden="1" outlineLevel="1" x14ac:dyDescent="0.3">
      <c r="A112" s="14"/>
      <c r="B112" s="15"/>
      <c r="C112" s="16">
        <f>SUM(C113:C127)</f>
        <v>410.38</v>
      </c>
      <c r="D112" s="28"/>
      <c r="E112" s="18">
        <f>D111-C112</f>
        <v>0</v>
      </c>
    </row>
    <row r="113" spans="1:4" collapsed="1" x14ac:dyDescent="0.3">
      <c r="A113" s="14"/>
      <c r="B113" s="26" t="s">
        <v>33</v>
      </c>
      <c r="C113" s="17">
        <f>8.39+8.39</f>
        <v>16.78</v>
      </c>
      <c r="D113" s="17"/>
    </row>
    <row r="114" spans="1:4" x14ac:dyDescent="0.3">
      <c r="A114" s="14"/>
      <c r="B114" s="26" t="s">
        <v>34</v>
      </c>
      <c r="C114" s="17">
        <f>196.8+196.8</f>
        <v>393.6</v>
      </c>
      <c r="D114" s="17"/>
    </row>
    <row r="115" spans="1:4" hidden="1" x14ac:dyDescent="0.3">
      <c r="A115" s="14"/>
      <c r="D115" s="17"/>
    </row>
    <row r="116" spans="1:4" hidden="1" x14ac:dyDescent="0.3">
      <c r="A116" s="14"/>
      <c r="B116" s="26"/>
      <c r="C116" s="17"/>
      <c r="D116" s="17"/>
    </row>
    <row r="117" spans="1:4" hidden="1" x14ac:dyDescent="0.3">
      <c r="A117" s="14"/>
      <c r="B117" s="26"/>
      <c r="C117" s="17"/>
      <c r="D117" s="17"/>
    </row>
    <row r="118" spans="1:4" hidden="1" x14ac:dyDescent="0.3">
      <c r="A118" s="14"/>
      <c r="B118" s="26"/>
      <c r="C118" s="17"/>
      <c r="D118" s="17"/>
    </row>
    <row r="119" spans="1:4" hidden="1" x14ac:dyDescent="0.3">
      <c r="A119" s="14"/>
      <c r="B119" s="26"/>
      <c r="C119" s="17"/>
      <c r="D119" s="17"/>
    </row>
    <row r="120" spans="1:4" hidden="1" x14ac:dyDescent="0.3">
      <c r="A120" s="14"/>
      <c r="B120" s="20"/>
      <c r="C120" s="17"/>
      <c r="D120" s="17"/>
    </row>
    <row r="121" spans="1:4" hidden="1" x14ac:dyDescent="0.3">
      <c r="A121" s="14"/>
      <c r="B121" s="26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29"/>
      <c r="D126" s="3" t="b">
        <f>D78=D79</f>
        <v>1</v>
      </c>
    </row>
    <row r="127" spans="1:4" collapsed="1" x14ac:dyDescent="0.3">
      <c r="B127" s="29"/>
    </row>
    <row r="128" spans="1:4" ht="18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2022-05-03T14:02:38Z</dcterms:created>
  <dcterms:modified xsi:type="dcterms:W3CDTF">2022-05-03T14:02:39Z</dcterms:modified>
</cp:coreProperties>
</file>