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F48B84ED-7F48-49FF-9530-56A6A6AA3D58}" xr6:coauthVersionLast="36" xr6:coauthVersionMax="36" xr10:uidLastSave="{00000000-0000-0000-0000-000000000000}"/>
  <bookViews>
    <workbookView xWindow="0" yWindow="0" windowWidth="24510" windowHeight="12075" xr2:uid="{96EB6304-AFDA-499D-8D80-19944D78AAC5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/>
  <c r="G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AK23" i="3"/>
  <c r="AH23" i="3"/>
  <c r="AE23" i="3"/>
  <c r="AB23" i="3"/>
  <c r="Y23" i="3"/>
  <c r="V23" i="3"/>
  <c r="S23" i="3"/>
  <c r="P23" i="3"/>
  <c r="M23" i="3"/>
  <c r="I23" i="3"/>
  <c r="J23" i="3" s="1"/>
  <c r="H23" i="3"/>
  <c r="E23" i="3" s="1"/>
  <c r="F23" i="3"/>
  <c r="AK22" i="3"/>
  <c r="AH22" i="3"/>
  <c r="AE22" i="3"/>
  <c r="AB22" i="3"/>
  <c r="Y22" i="3"/>
  <c r="V22" i="3"/>
  <c r="S22" i="3"/>
  <c r="P22" i="3"/>
  <c r="M22" i="3"/>
  <c r="I22" i="3"/>
  <c r="H22" i="3"/>
  <c r="J22" i="3" s="1"/>
  <c r="F22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K18" i="3"/>
  <c r="AH18" i="3"/>
  <c r="AE18" i="3"/>
  <c r="AB18" i="3"/>
  <c r="Y18" i="3"/>
  <c r="V18" i="3"/>
  <c r="S18" i="3"/>
  <c r="P18" i="3"/>
  <c r="K18" i="3"/>
  <c r="I18" i="3"/>
  <c r="F18" i="3" s="1"/>
  <c r="AK17" i="3"/>
  <c r="AH17" i="3"/>
  <c r="AE17" i="3"/>
  <c r="AB17" i="3"/>
  <c r="Y17" i="3"/>
  <c r="V17" i="3"/>
  <c r="S17" i="3"/>
  <c r="P17" i="3"/>
  <c r="M17" i="3"/>
  <c r="I17" i="3"/>
  <c r="H17" i="3"/>
  <c r="E17" i="3" s="1"/>
  <c r="F17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F14" i="3"/>
  <c r="G14" i="3" s="1"/>
  <c r="AK13" i="3"/>
  <c r="AH13" i="3"/>
  <c r="AE13" i="3"/>
  <c r="AB13" i="3"/>
  <c r="Y13" i="3"/>
  <c r="V13" i="3"/>
  <c r="S13" i="3"/>
  <c r="P13" i="3"/>
  <c r="M13" i="3"/>
  <c r="I13" i="3"/>
  <c r="H13" i="3"/>
  <c r="E13" i="3" s="1"/>
  <c r="F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AK11" i="3"/>
  <c r="AH11" i="3"/>
  <c r="AE11" i="3"/>
  <c r="AB11" i="3"/>
  <c r="Y11" i="3"/>
  <c r="V11" i="3"/>
  <c r="S11" i="3"/>
  <c r="P11" i="3"/>
  <c r="M11" i="3"/>
  <c r="K11" i="3"/>
  <c r="H11" i="3" s="1"/>
  <c r="E11" i="3" s="1"/>
  <c r="I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E9" i="3"/>
  <c r="AB9" i="3"/>
  <c r="Y9" i="3"/>
  <c r="Y26" i="3" s="1"/>
  <c r="V9" i="3"/>
  <c r="S9" i="3"/>
  <c r="P9" i="3"/>
  <c r="M9" i="3"/>
  <c r="I9" i="3"/>
  <c r="F9" i="3" s="1"/>
  <c r="H9" i="3"/>
  <c r="C114" i="2"/>
  <c r="C113" i="2"/>
  <c r="C112" i="2" s="1"/>
  <c r="E112" i="2" s="1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E18" i="2"/>
  <c r="C18" i="2"/>
  <c r="C8" i="2"/>
  <c r="E8" i="2" s="1"/>
  <c r="E5" i="2"/>
  <c r="D4" i="2"/>
  <c r="D74" i="2" s="1"/>
  <c r="AK26" i="3" l="1"/>
  <c r="J9" i="3"/>
  <c r="J14" i="3"/>
  <c r="E21" i="3"/>
  <c r="G21" i="3" s="1"/>
  <c r="E22" i="3"/>
  <c r="G22" i="3" s="1"/>
  <c r="G19" i="3"/>
  <c r="V26" i="3"/>
  <c r="J13" i="3"/>
  <c r="J17" i="3"/>
  <c r="J19" i="3"/>
  <c r="G23" i="3"/>
  <c r="J25" i="3"/>
  <c r="J12" i="3"/>
  <c r="E12" i="3"/>
  <c r="G12" i="3" s="1"/>
  <c r="J16" i="3"/>
  <c r="E16" i="3"/>
  <c r="G16" i="3" s="1"/>
  <c r="F11" i="3"/>
  <c r="F26" i="3" s="1"/>
  <c r="I26" i="3"/>
  <c r="J15" i="3"/>
  <c r="E15" i="3"/>
  <c r="G15" i="3" s="1"/>
  <c r="AH26" i="3"/>
  <c r="K26" i="3"/>
  <c r="M18" i="3"/>
  <c r="M26" i="3" s="1"/>
  <c r="H18" i="3"/>
  <c r="J20" i="3"/>
  <c r="E20" i="3"/>
  <c r="G20" i="3" s="1"/>
  <c r="J24" i="3"/>
  <c r="E24" i="3"/>
  <c r="G24" i="3" s="1"/>
  <c r="P26" i="3"/>
  <c r="AB26" i="3"/>
  <c r="G11" i="3"/>
  <c r="J10" i="3"/>
  <c r="E10" i="3"/>
  <c r="G10" i="3" s="1"/>
  <c r="S26" i="3"/>
  <c r="AE26" i="3"/>
  <c r="J11" i="3"/>
  <c r="G13" i="3"/>
  <c r="G17" i="3"/>
  <c r="E9" i="3"/>
  <c r="G9" i="3" l="1"/>
  <c r="H26" i="3"/>
  <c r="E18" i="3"/>
  <c r="G18" i="3" s="1"/>
  <c r="J18" i="3"/>
  <c r="J26" i="3" s="1"/>
  <c r="E26" i="3" l="1"/>
  <c r="G26" i="3"/>
</calcChain>
</file>

<file path=xl/sharedStrings.xml><?xml version="1.0" encoding="utf-8"?>
<sst xmlns="http://schemas.openxmlformats.org/spreadsheetml/2006/main" count="113" uniqueCount="80">
  <si>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</si>
  <si>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</si>
  <si>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</si>
  <si>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</si>
  <si>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</si>
  <si>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</si>
  <si>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</si>
  <si>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</si>
  <si>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</si>
  <si>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</si>
  <si>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</si>
  <si>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</si>
  <si>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</si>
  <si>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</si>
  <si>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електромясорубка / 05.2021</t>
  </si>
  <si>
    <t>міксер/ 05.2021</t>
  </si>
  <si>
    <t>штамп / 05.2021</t>
  </si>
  <si>
    <t>печатка / 05.2021</t>
  </si>
  <si>
    <t>принтер БФП / 05.2021</t>
  </si>
  <si>
    <t>каструлі / 05.2021</t>
  </si>
  <si>
    <t>сковороди / 05.2021</t>
  </si>
  <si>
    <t>посуд / 05.2021</t>
  </si>
  <si>
    <t>кухонний інвентар 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</si>
  <si>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</si>
  <si>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</si>
  <si>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</si>
  <si>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</si>
  <si>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</si>
  <si>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</si>
  <si>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</si>
  <si>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</si>
  <si>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</si>
  <si>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</si>
  <si>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</si>
  <si>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</si>
  <si>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</si>
  <si>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</si>
  <si>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</si>
  <si>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</si>
  <si>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</si>
  <si>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</si>
  <si>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</si>
  <si>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дослідження змивів та проб води / 03,06. 2021</t>
  </si>
  <si>
    <t>показники освітлення мікро. лаб. досл / 03. 2021</t>
  </si>
  <si>
    <t>тех.перевірка щільності газу вводу, виводу / 04.2021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</si>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</sst>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5E2F3FBA-823D-40B9-971C-AE4B2C8A8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EBDA-03E3-4B22-A494-45621A1C5DD1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3" customWidth="1"/>
    <col min="2" max="2" width="12.28515625" style="124" customWidth="1"/>
    <col min="3" max="3" width="16" style="125" customWidth="1"/>
    <col min="4" max="4" width="38.5703125" style="84" customWidth="1"/>
    <col min="5" max="5" width="25" style="84" customWidth="1"/>
    <col min="6" max="10" width="25" style="125" customWidth="1"/>
    <col min="11" max="11" width="25" style="84" customWidth="1"/>
    <col min="12" max="13" width="25" style="125" customWidth="1"/>
    <col min="14" max="14" width="21.140625" style="84" customWidth="1"/>
    <col min="15" max="16" width="21.140625" style="125" customWidth="1"/>
    <col min="17" max="17" width="21.140625" style="84" customWidth="1"/>
    <col min="18" max="19" width="21.140625" style="125" customWidth="1"/>
    <col min="20" max="20" width="18.85546875" style="84" customWidth="1"/>
    <col min="21" max="22" width="18.85546875" style="125" customWidth="1"/>
    <col min="23" max="24" width="19.140625" style="125" customWidth="1"/>
    <col min="25" max="25" width="19.28515625" style="125" customWidth="1"/>
    <col min="26" max="26" width="18.85546875" style="84" customWidth="1"/>
    <col min="27" max="28" width="18.85546875" style="125" customWidth="1"/>
    <col min="29" max="29" width="18.85546875" style="84" hidden="1" customWidth="1"/>
    <col min="30" max="31" width="18.85546875" style="125" hidden="1" customWidth="1"/>
    <col min="32" max="32" width="18.85546875" style="84" hidden="1" customWidth="1"/>
    <col min="33" max="34" width="18.85546875" style="125" hidden="1" customWidth="1"/>
    <col min="35" max="35" width="18.85546875" style="84" customWidth="1"/>
    <col min="36" max="37" width="18.85546875" style="125" customWidth="1"/>
    <col min="38" max="40" width="18.140625" style="125" customWidth="1"/>
    <col min="41" max="42" width="14.28515625" style="84" customWidth="1"/>
    <col min="43" max="16384" width="9.140625" style="84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47</v>
      </c>
      <c r="B6" s="40" t="s">
        <v>48</v>
      </c>
      <c r="C6" s="41" t="s">
        <v>49</v>
      </c>
      <c r="D6" s="42"/>
      <c r="E6" s="43" t="s">
        <v>50</v>
      </c>
      <c r="F6" s="44"/>
      <c r="G6" s="45"/>
      <c r="H6" s="46" t="s">
        <v>51</v>
      </c>
      <c r="I6" s="47"/>
      <c r="J6" s="48"/>
      <c r="K6" s="49" t="s">
        <v>52</v>
      </c>
      <c r="L6" s="50"/>
      <c r="M6" s="51"/>
      <c r="N6" s="49" t="s">
        <v>53</v>
      </c>
      <c r="O6" s="50"/>
      <c r="P6" s="51"/>
      <c r="Q6" s="49" t="s">
        <v>54</v>
      </c>
      <c r="R6" s="50"/>
      <c r="S6" s="51"/>
      <c r="T6" s="52" t="s">
        <v>55</v>
      </c>
      <c r="U6" s="53"/>
      <c r="V6" s="48"/>
      <c r="W6" s="53" t="s">
        <v>56</v>
      </c>
      <c r="X6" s="53"/>
      <c r="Y6" s="54"/>
      <c r="Z6" s="52" t="s">
        <v>57</v>
      </c>
      <c r="AA6" s="53"/>
      <c r="AB6" s="48"/>
      <c r="AC6" s="55" t="s">
        <v>58</v>
      </c>
      <c r="AD6" s="56"/>
      <c r="AE6" s="57"/>
      <c r="AF6" s="52" t="s">
        <v>59</v>
      </c>
      <c r="AG6" s="53"/>
      <c r="AH6" s="48"/>
      <c r="AI6" s="52" t="s">
        <v>59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60</v>
      </c>
      <c r="F7" s="63" t="s">
        <v>61</v>
      </c>
      <c r="G7" s="64" t="s">
        <v>62</v>
      </c>
      <c r="H7" s="62" t="s">
        <v>60</v>
      </c>
      <c r="I7" s="63" t="s">
        <v>61</v>
      </c>
      <c r="J7" s="64" t="s">
        <v>62</v>
      </c>
      <c r="K7" s="62" t="s">
        <v>60</v>
      </c>
      <c r="L7" s="63" t="s">
        <v>61</v>
      </c>
      <c r="M7" s="64" t="s">
        <v>62</v>
      </c>
      <c r="N7" s="62" t="s">
        <v>60</v>
      </c>
      <c r="O7" s="63" t="s">
        <v>61</v>
      </c>
      <c r="P7" s="64" t="s">
        <v>62</v>
      </c>
      <c r="Q7" s="62" t="s">
        <v>60</v>
      </c>
      <c r="R7" s="63" t="s">
        <v>61</v>
      </c>
      <c r="S7" s="64" t="s">
        <v>62</v>
      </c>
      <c r="T7" s="62" t="s">
        <v>60</v>
      </c>
      <c r="U7" s="63" t="s">
        <v>61</v>
      </c>
      <c r="V7" s="64" t="s">
        <v>62</v>
      </c>
      <c r="W7" s="62" t="s">
        <v>60</v>
      </c>
      <c r="X7" s="63" t="s">
        <v>61</v>
      </c>
      <c r="Y7" s="64" t="s">
        <v>62</v>
      </c>
      <c r="Z7" s="62" t="s">
        <v>60</v>
      </c>
      <c r="AA7" s="63" t="s">
        <v>61</v>
      </c>
      <c r="AB7" s="64" t="s">
        <v>62</v>
      </c>
      <c r="AC7" s="62" t="s">
        <v>60</v>
      </c>
      <c r="AD7" s="63" t="s">
        <v>61</v>
      </c>
      <c r="AE7" s="64" t="s">
        <v>62</v>
      </c>
      <c r="AF7" s="62" t="s">
        <v>60</v>
      </c>
      <c r="AG7" s="63" t="s">
        <v>61</v>
      </c>
      <c r="AH7" s="64" t="s">
        <v>62</v>
      </c>
      <c r="AI7" s="62" t="s">
        <v>60</v>
      </c>
      <c r="AJ7" s="63" t="s">
        <v>61</v>
      </c>
      <c r="AK7" s="64" t="s">
        <v>62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79</v>
      </c>
      <c r="B9" s="108">
        <v>2111</v>
      </c>
      <c r="C9" s="109" t="s">
        <v>63</v>
      </c>
      <c r="D9" s="110"/>
      <c r="E9" s="121">
        <f t="shared" ref="E9:F25" si="0">H9+Q9+T9+W9+Z9+AC9+AF9+AI9</f>
        <v>824900</v>
      </c>
      <c r="F9" s="77">
        <f>I9+R9+U9+X9+AA9+AD9+AG9+AJ9</f>
        <v>293128.97000000003</v>
      </c>
      <c r="G9" s="111">
        <f>E9-F9</f>
        <v>531771.03</v>
      </c>
      <c r="H9" s="78">
        <f>K9+N9+Q9</f>
        <v>824900</v>
      </c>
      <c r="I9" s="79">
        <f>L9+O9+R9</f>
        <v>293128.97000000003</v>
      </c>
      <c r="J9" s="80">
        <f>H9-I9</f>
        <v>531771.03</v>
      </c>
      <c r="K9" s="81">
        <v>824900</v>
      </c>
      <c r="L9" s="82">
        <v>293128.97000000003</v>
      </c>
      <c r="M9" s="83">
        <f>K9-L9</f>
        <v>531771.03</v>
      </c>
      <c r="N9" s="81">
        <v>0</v>
      </c>
      <c r="O9" s="82">
        <v>0</v>
      </c>
      <c r="P9" s="83">
        <f>N9-O9</f>
        <v>0</v>
      </c>
      <c r="Q9" s="81">
        <v>0</v>
      </c>
      <c r="R9" s="82">
        <v>0</v>
      </c>
      <c r="S9" s="83">
        <f>Q9-R9</f>
        <v>0</v>
      </c>
      <c r="T9" s="81">
        <v>0</v>
      </c>
      <c r="U9" s="82">
        <v>0</v>
      </c>
      <c r="V9" s="83">
        <f>T9-U9</f>
        <v>0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1">
        <v>0</v>
      </c>
      <c r="AJ9" s="82">
        <v>0</v>
      </c>
      <c r="AK9" s="83">
        <f>AI9-AJ9</f>
        <v>0</v>
      </c>
      <c r="AL9" s="84"/>
      <c r="AM9" s="84"/>
      <c r="AN9" s="84"/>
    </row>
    <row r="10" spans="1:41" ht="18.75" customHeight="1" x14ac:dyDescent="0.2">
      <c r="A10" s="76"/>
      <c r="B10" s="85">
        <v>2120</v>
      </c>
      <c r="C10" s="112" t="s">
        <v>64</v>
      </c>
      <c r="D10" s="113"/>
      <c r="E10" s="86">
        <f t="shared" si="0"/>
        <v>181480</v>
      </c>
      <c r="F10" s="86">
        <f t="shared" si="0"/>
        <v>58994.66</v>
      </c>
      <c r="G10" s="114">
        <f>E10-F10</f>
        <v>122485.34</v>
      </c>
      <c r="H10" s="87">
        <f>K10+N10+Q10</f>
        <v>181480</v>
      </c>
      <c r="I10" s="88">
        <f>L10+O10+R10</f>
        <v>58994.66</v>
      </c>
      <c r="J10" s="89">
        <f>H10-I10</f>
        <v>122485.34</v>
      </c>
      <c r="K10" s="90">
        <v>181480</v>
      </c>
      <c r="L10" s="91">
        <v>58994.66</v>
      </c>
      <c r="M10" s="92">
        <f>K10-L10</f>
        <v>122485.34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0">
        <v>0</v>
      </c>
      <c r="AJ10" s="91">
        <v>0</v>
      </c>
      <c r="AK10" s="92">
        <f>AI10-AJ10</f>
        <v>0</v>
      </c>
      <c r="AL10" s="84"/>
      <c r="AM10" s="84"/>
      <c r="AN10" s="84"/>
    </row>
    <row r="11" spans="1:41" ht="18.75" customHeight="1" x14ac:dyDescent="0.2">
      <c r="A11" s="76"/>
      <c r="B11" s="85">
        <v>2210</v>
      </c>
      <c r="C11" s="112" t="s">
        <v>2</v>
      </c>
      <c r="D11" s="113"/>
      <c r="E11" s="86">
        <f t="shared" si="0"/>
        <v>106944.02</v>
      </c>
      <c r="F11" s="86">
        <f t="shared" si="0"/>
        <v>106909.79000000001</v>
      </c>
      <c r="G11" s="114">
        <f t="shared" ref="G11:G24" si="1">E11-F11</f>
        <v>34.229999999995925</v>
      </c>
      <c r="H11" s="87">
        <f t="shared" ref="H11:I25" si="2">K11+N11+Q11</f>
        <v>17750</v>
      </c>
      <c r="I11" s="88">
        <f t="shared" si="2"/>
        <v>17715.77</v>
      </c>
      <c r="J11" s="89">
        <f t="shared" ref="J11:J24" si="3">H11-I11</f>
        <v>34.229999999999563</v>
      </c>
      <c r="K11" s="90">
        <f>8750+5000-1600+5600</f>
        <v>17750</v>
      </c>
      <c r="L11" s="91">
        <v>17715.77</v>
      </c>
      <c r="M11" s="92">
        <f t="shared" ref="M11:M24" si="4">K11-L11</f>
        <v>34.229999999999563</v>
      </c>
      <c r="N11" s="90">
        <v>0</v>
      </c>
      <c r="O11" s="91">
        <v>0</v>
      </c>
      <c r="P11" s="92">
        <f t="shared" ref="P11:P24" si="5">N11-O11</f>
        <v>0</v>
      </c>
      <c r="Q11" s="90">
        <v>0</v>
      </c>
      <c r="R11" s="91">
        <v>0</v>
      </c>
      <c r="S11" s="92">
        <f t="shared" ref="S11:S24" si="6">Q11-R11</f>
        <v>0</v>
      </c>
      <c r="T11" s="90">
        <v>0</v>
      </c>
      <c r="U11" s="91">
        <v>0</v>
      </c>
      <c r="V11" s="92">
        <f t="shared" ref="V11:V24" si="7">T11-U11</f>
        <v>0</v>
      </c>
      <c r="W11" s="90">
        <v>89194.02</v>
      </c>
      <c r="X11" s="91">
        <v>89194.02</v>
      </c>
      <c r="Y11" s="92">
        <f t="shared" ref="Y11:Y24" si="8">W11-X11</f>
        <v>0</v>
      </c>
      <c r="Z11" s="90">
        <v>0</v>
      </c>
      <c r="AA11" s="91">
        <v>0</v>
      </c>
      <c r="AB11" s="92">
        <f t="shared" ref="AB11:AB24" si="9">Z11-AA11</f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90">
        <v>0</v>
      </c>
      <c r="AJ11" s="91">
        <v>0</v>
      </c>
      <c r="AK11" s="92">
        <f t="shared" ref="AK11:AK24" si="12">AI11-AJ11</f>
        <v>0</v>
      </c>
      <c r="AL11" s="84"/>
      <c r="AM11" s="84"/>
      <c r="AN11" s="84"/>
    </row>
    <row r="12" spans="1:41" ht="18.75" customHeight="1" x14ac:dyDescent="0.2">
      <c r="A12" s="76"/>
      <c r="B12" s="85">
        <v>2230</v>
      </c>
      <c r="C12" s="112" t="s">
        <v>65</v>
      </c>
      <c r="D12" s="113"/>
      <c r="E12" s="86">
        <f t="shared" si="0"/>
        <v>72255.990000000005</v>
      </c>
      <c r="F12" s="86">
        <f t="shared" si="0"/>
        <v>36839.49</v>
      </c>
      <c r="G12" s="114">
        <f t="shared" si="1"/>
        <v>35416.500000000007</v>
      </c>
      <c r="H12" s="87">
        <f t="shared" si="2"/>
        <v>30000</v>
      </c>
      <c r="I12" s="88">
        <f t="shared" si="2"/>
        <v>18866.370000000003</v>
      </c>
      <c r="J12" s="89">
        <f t="shared" si="3"/>
        <v>11133.629999999997</v>
      </c>
      <c r="K12" s="90">
        <v>30000</v>
      </c>
      <c r="L12" s="91">
        <v>18866.370000000003</v>
      </c>
      <c r="M12" s="92">
        <f t="shared" si="4"/>
        <v>11133.629999999997</v>
      </c>
      <c r="N12" s="90">
        <v>0</v>
      </c>
      <c r="O12" s="91">
        <v>0</v>
      </c>
      <c r="P12" s="92">
        <f t="shared" si="5"/>
        <v>0</v>
      </c>
      <c r="Q12" s="90">
        <v>0</v>
      </c>
      <c r="R12" s="91">
        <v>0</v>
      </c>
      <c r="S12" s="92">
        <f t="shared" si="6"/>
        <v>0</v>
      </c>
      <c r="T12" s="90">
        <v>40450</v>
      </c>
      <c r="U12" s="91">
        <v>16167.130000000001</v>
      </c>
      <c r="V12" s="92">
        <f t="shared" si="7"/>
        <v>24282.87</v>
      </c>
      <c r="W12" s="90">
        <v>1805.99</v>
      </c>
      <c r="X12" s="91">
        <v>1805.99</v>
      </c>
      <c r="Y12" s="92">
        <f t="shared" si="8"/>
        <v>0</v>
      </c>
      <c r="Z12" s="90">
        <v>0</v>
      </c>
      <c r="AA12" s="91">
        <v>0</v>
      </c>
      <c r="AB12" s="92">
        <f t="shared" si="9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90">
        <v>0</v>
      </c>
      <c r="AJ12" s="91">
        <v>0</v>
      </c>
      <c r="AK12" s="92">
        <f t="shared" si="12"/>
        <v>0</v>
      </c>
      <c r="AL12" s="84"/>
      <c r="AM12" s="84"/>
      <c r="AN12" s="84"/>
    </row>
    <row r="13" spans="1:41" ht="18.75" customHeight="1" x14ac:dyDescent="0.2">
      <c r="A13" s="76"/>
      <c r="B13" s="85">
        <v>2240</v>
      </c>
      <c r="C13" s="112" t="s">
        <v>23</v>
      </c>
      <c r="D13" s="113"/>
      <c r="E13" s="86">
        <f t="shared" si="0"/>
        <v>91750</v>
      </c>
      <c r="F13" s="86">
        <f t="shared" si="0"/>
        <v>3278.5</v>
      </c>
      <c r="G13" s="114">
        <f t="shared" si="1"/>
        <v>88471.5</v>
      </c>
      <c r="H13" s="87">
        <f t="shared" si="2"/>
        <v>91750</v>
      </c>
      <c r="I13" s="88">
        <f t="shared" si="2"/>
        <v>3278.5</v>
      </c>
      <c r="J13" s="89">
        <f t="shared" si="3"/>
        <v>88471.5</v>
      </c>
      <c r="K13" s="90">
        <v>91750</v>
      </c>
      <c r="L13" s="91">
        <v>3278.5</v>
      </c>
      <c r="M13" s="92">
        <f t="shared" si="4"/>
        <v>88471.5</v>
      </c>
      <c r="N13" s="90">
        <v>0</v>
      </c>
      <c r="O13" s="91">
        <v>0</v>
      </c>
      <c r="P13" s="92">
        <f t="shared" si="5"/>
        <v>0</v>
      </c>
      <c r="Q13" s="90">
        <v>0</v>
      </c>
      <c r="R13" s="91">
        <v>0</v>
      </c>
      <c r="S13" s="92">
        <f t="shared" si="6"/>
        <v>0</v>
      </c>
      <c r="T13" s="90">
        <v>0</v>
      </c>
      <c r="U13" s="91">
        <v>0</v>
      </c>
      <c r="V13" s="92">
        <f t="shared" si="7"/>
        <v>0</v>
      </c>
      <c r="W13" s="90">
        <v>0</v>
      </c>
      <c r="X13" s="91">
        <v>0</v>
      </c>
      <c r="Y13" s="92">
        <f t="shared" si="8"/>
        <v>0</v>
      </c>
      <c r="Z13" s="90">
        <v>0</v>
      </c>
      <c r="AA13" s="91">
        <v>0</v>
      </c>
      <c r="AB13" s="92">
        <f t="shared" si="9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90">
        <v>0</v>
      </c>
      <c r="AJ13" s="91">
        <v>0</v>
      </c>
      <c r="AK13" s="92">
        <f t="shared" si="12"/>
        <v>0</v>
      </c>
      <c r="AL13" s="84"/>
      <c r="AM13" s="84"/>
      <c r="AN13" s="84"/>
    </row>
    <row r="14" spans="1:41" ht="18.75" customHeight="1" x14ac:dyDescent="0.2">
      <c r="A14" s="76"/>
      <c r="B14" s="85">
        <v>2250</v>
      </c>
      <c r="C14" s="112" t="s">
        <v>66</v>
      </c>
      <c r="D14" s="113"/>
      <c r="E14" s="86">
        <f t="shared" si="0"/>
        <v>1000</v>
      </c>
      <c r="F14" s="86">
        <f t="shared" si="0"/>
        <v>0</v>
      </c>
      <c r="G14" s="114">
        <f t="shared" si="1"/>
        <v>1000</v>
      </c>
      <c r="H14" s="87">
        <f t="shared" si="2"/>
        <v>1000</v>
      </c>
      <c r="I14" s="88">
        <f t="shared" si="2"/>
        <v>0</v>
      </c>
      <c r="J14" s="89">
        <f t="shared" si="3"/>
        <v>1000</v>
      </c>
      <c r="K14" s="90">
        <v>1000</v>
      </c>
      <c r="L14" s="91">
        <v>0</v>
      </c>
      <c r="M14" s="92">
        <f t="shared" si="4"/>
        <v>1000</v>
      </c>
      <c r="N14" s="90">
        <v>0</v>
      </c>
      <c r="O14" s="91">
        <v>0</v>
      </c>
      <c r="P14" s="92">
        <f t="shared" si="5"/>
        <v>0</v>
      </c>
      <c r="Q14" s="90">
        <v>0</v>
      </c>
      <c r="R14" s="91">
        <v>0</v>
      </c>
      <c r="S14" s="92">
        <f t="shared" si="6"/>
        <v>0</v>
      </c>
      <c r="T14" s="90">
        <v>0</v>
      </c>
      <c r="U14" s="91">
        <v>0</v>
      </c>
      <c r="V14" s="92">
        <f t="shared" si="7"/>
        <v>0</v>
      </c>
      <c r="W14" s="90">
        <v>0</v>
      </c>
      <c r="X14" s="91">
        <v>0</v>
      </c>
      <c r="Y14" s="92">
        <f t="shared" si="8"/>
        <v>0</v>
      </c>
      <c r="Z14" s="90">
        <v>0</v>
      </c>
      <c r="AA14" s="91">
        <v>0</v>
      </c>
      <c r="AB14" s="92">
        <f t="shared" si="9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90">
        <v>0</v>
      </c>
      <c r="AJ14" s="91">
        <v>0</v>
      </c>
      <c r="AK14" s="92">
        <f t="shared" si="12"/>
        <v>0</v>
      </c>
      <c r="AL14" s="84"/>
      <c r="AM14" s="84"/>
      <c r="AN14" s="84"/>
    </row>
    <row r="15" spans="1:41" ht="18.75" customHeight="1" x14ac:dyDescent="0.2">
      <c r="A15" s="76"/>
      <c r="B15" s="85">
        <v>2271</v>
      </c>
      <c r="C15" s="112" t="s">
        <v>67</v>
      </c>
      <c r="D15" s="113"/>
      <c r="E15" s="86">
        <f t="shared" si="0"/>
        <v>0</v>
      </c>
      <c r="F15" s="86">
        <f t="shared" si="0"/>
        <v>0</v>
      </c>
      <c r="G15" s="114">
        <f t="shared" si="1"/>
        <v>0</v>
      </c>
      <c r="H15" s="87">
        <f t="shared" si="2"/>
        <v>0</v>
      </c>
      <c r="I15" s="88">
        <f t="shared" si="2"/>
        <v>0</v>
      </c>
      <c r="J15" s="89">
        <f t="shared" si="3"/>
        <v>0</v>
      </c>
      <c r="K15" s="90">
        <v>0</v>
      </c>
      <c r="L15" s="91">
        <v>0</v>
      </c>
      <c r="M15" s="92">
        <f t="shared" si="4"/>
        <v>0</v>
      </c>
      <c r="N15" s="90">
        <v>0</v>
      </c>
      <c r="O15" s="91">
        <v>0</v>
      </c>
      <c r="P15" s="92">
        <f t="shared" si="5"/>
        <v>0</v>
      </c>
      <c r="Q15" s="90">
        <v>0</v>
      </c>
      <c r="R15" s="91">
        <v>0</v>
      </c>
      <c r="S15" s="92">
        <f t="shared" si="6"/>
        <v>0</v>
      </c>
      <c r="T15" s="90">
        <v>0</v>
      </c>
      <c r="U15" s="91">
        <v>0</v>
      </c>
      <c r="V15" s="92">
        <f t="shared" si="7"/>
        <v>0</v>
      </c>
      <c r="W15" s="90">
        <v>0</v>
      </c>
      <c r="X15" s="91">
        <v>0</v>
      </c>
      <c r="Y15" s="92">
        <f t="shared" si="8"/>
        <v>0</v>
      </c>
      <c r="Z15" s="90">
        <v>0</v>
      </c>
      <c r="AA15" s="91">
        <v>0</v>
      </c>
      <c r="AB15" s="92">
        <f t="shared" si="9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90">
        <v>0</v>
      </c>
      <c r="AJ15" s="91">
        <v>0</v>
      </c>
      <c r="AK15" s="92">
        <f t="shared" si="12"/>
        <v>0</v>
      </c>
      <c r="AL15" s="84"/>
      <c r="AM15" s="84"/>
      <c r="AN15" s="84"/>
    </row>
    <row r="16" spans="1:41" ht="18.75" customHeight="1" x14ac:dyDescent="0.2">
      <c r="A16" s="76"/>
      <c r="B16" s="85">
        <v>2272</v>
      </c>
      <c r="C16" s="112" t="s">
        <v>68</v>
      </c>
      <c r="D16" s="113"/>
      <c r="E16" s="86">
        <f t="shared" si="0"/>
        <v>6130</v>
      </c>
      <c r="F16" s="86">
        <f t="shared" si="0"/>
        <v>0</v>
      </c>
      <c r="G16" s="114">
        <f t="shared" si="1"/>
        <v>6130</v>
      </c>
      <c r="H16" s="87">
        <f t="shared" si="2"/>
        <v>6130</v>
      </c>
      <c r="I16" s="88">
        <f t="shared" si="2"/>
        <v>0</v>
      </c>
      <c r="J16" s="89">
        <f t="shared" si="3"/>
        <v>6130</v>
      </c>
      <c r="K16" s="90">
        <v>6130</v>
      </c>
      <c r="L16" s="91">
        <v>0</v>
      </c>
      <c r="M16" s="92">
        <f t="shared" si="4"/>
        <v>6130</v>
      </c>
      <c r="N16" s="90">
        <v>0</v>
      </c>
      <c r="O16" s="91">
        <v>0</v>
      </c>
      <c r="P16" s="92">
        <f t="shared" si="5"/>
        <v>0</v>
      </c>
      <c r="Q16" s="90">
        <v>0</v>
      </c>
      <c r="R16" s="91">
        <v>0</v>
      </c>
      <c r="S16" s="92">
        <f t="shared" si="6"/>
        <v>0</v>
      </c>
      <c r="T16" s="90">
        <v>0</v>
      </c>
      <c r="U16" s="91">
        <v>0</v>
      </c>
      <c r="V16" s="92">
        <f t="shared" si="7"/>
        <v>0</v>
      </c>
      <c r="W16" s="90">
        <v>0</v>
      </c>
      <c r="X16" s="91">
        <v>0</v>
      </c>
      <c r="Y16" s="92">
        <f t="shared" si="8"/>
        <v>0</v>
      </c>
      <c r="Z16" s="90">
        <v>0</v>
      </c>
      <c r="AA16" s="91">
        <v>0</v>
      </c>
      <c r="AB16" s="92">
        <f t="shared" si="9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90">
        <v>0</v>
      </c>
      <c r="AJ16" s="91">
        <v>0</v>
      </c>
      <c r="AK16" s="92">
        <f t="shared" si="12"/>
        <v>0</v>
      </c>
      <c r="AL16" s="84"/>
      <c r="AM16" s="84"/>
      <c r="AN16" s="84"/>
    </row>
    <row r="17" spans="1:40" ht="18.75" customHeight="1" x14ac:dyDescent="0.2">
      <c r="A17" s="76"/>
      <c r="B17" s="85">
        <v>2273</v>
      </c>
      <c r="C17" s="112" t="s">
        <v>69</v>
      </c>
      <c r="D17" s="113"/>
      <c r="E17" s="86">
        <f t="shared" si="0"/>
        <v>21010</v>
      </c>
      <c r="F17" s="86">
        <f t="shared" si="0"/>
        <v>13155.25</v>
      </c>
      <c r="G17" s="114">
        <f t="shared" si="1"/>
        <v>7854.75</v>
      </c>
      <c r="H17" s="87">
        <f t="shared" si="2"/>
        <v>21010</v>
      </c>
      <c r="I17" s="88">
        <f t="shared" si="2"/>
        <v>13155.25</v>
      </c>
      <c r="J17" s="89">
        <f t="shared" si="3"/>
        <v>7854.75</v>
      </c>
      <c r="K17" s="90">
        <v>21010</v>
      </c>
      <c r="L17" s="91">
        <v>13155.25</v>
      </c>
      <c r="M17" s="92">
        <f t="shared" si="4"/>
        <v>7854.75</v>
      </c>
      <c r="N17" s="90">
        <v>0</v>
      </c>
      <c r="O17" s="91">
        <v>0</v>
      </c>
      <c r="P17" s="92">
        <f t="shared" si="5"/>
        <v>0</v>
      </c>
      <c r="Q17" s="90">
        <v>0</v>
      </c>
      <c r="R17" s="91">
        <v>0</v>
      </c>
      <c r="S17" s="92">
        <f t="shared" si="6"/>
        <v>0</v>
      </c>
      <c r="T17" s="90">
        <v>0</v>
      </c>
      <c r="U17" s="91">
        <v>0</v>
      </c>
      <c r="V17" s="92">
        <f t="shared" si="7"/>
        <v>0</v>
      </c>
      <c r="W17" s="90">
        <v>0</v>
      </c>
      <c r="X17" s="91">
        <v>0</v>
      </c>
      <c r="Y17" s="92">
        <f t="shared" si="8"/>
        <v>0</v>
      </c>
      <c r="Z17" s="90">
        <v>0</v>
      </c>
      <c r="AA17" s="91">
        <v>0</v>
      </c>
      <c r="AB17" s="92">
        <f t="shared" si="9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90">
        <v>0</v>
      </c>
      <c r="AJ17" s="91">
        <v>0</v>
      </c>
      <c r="AK17" s="92">
        <f t="shared" si="12"/>
        <v>0</v>
      </c>
      <c r="AL17" s="84"/>
      <c r="AM17" s="84"/>
      <c r="AN17" s="84"/>
    </row>
    <row r="18" spans="1:40" ht="18.75" customHeight="1" x14ac:dyDescent="0.2">
      <c r="A18" s="76"/>
      <c r="B18" s="85">
        <v>2274</v>
      </c>
      <c r="C18" s="112" t="s">
        <v>70</v>
      </c>
      <c r="D18" s="113"/>
      <c r="E18" s="86">
        <f t="shared" si="0"/>
        <v>60460</v>
      </c>
      <c r="F18" s="86">
        <f t="shared" si="0"/>
        <v>60456.239999999991</v>
      </c>
      <c r="G18" s="114">
        <f t="shared" si="1"/>
        <v>3.7600000000093132</v>
      </c>
      <c r="H18" s="87">
        <f t="shared" si="2"/>
        <v>60460</v>
      </c>
      <c r="I18" s="88">
        <f t="shared" si="2"/>
        <v>60456.239999999991</v>
      </c>
      <c r="J18" s="89">
        <f t="shared" si="3"/>
        <v>3.7600000000093132</v>
      </c>
      <c r="K18" s="90">
        <f>47060+13400</f>
        <v>60460</v>
      </c>
      <c r="L18" s="91">
        <v>60456.239999999991</v>
      </c>
      <c r="M18" s="92">
        <f t="shared" si="4"/>
        <v>3.7600000000093132</v>
      </c>
      <c r="N18" s="90">
        <v>0</v>
      </c>
      <c r="O18" s="91">
        <v>0</v>
      </c>
      <c r="P18" s="92">
        <f t="shared" si="5"/>
        <v>0</v>
      </c>
      <c r="Q18" s="90">
        <v>0</v>
      </c>
      <c r="R18" s="91">
        <v>0</v>
      </c>
      <c r="S18" s="92">
        <f t="shared" si="6"/>
        <v>0</v>
      </c>
      <c r="T18" s="90">
        <v>0</v>
      </c>
      <c r="U18" s="91">
        <v>0</v>
      </c>
      <c r="V18" s="92">
        <f t="shared" si="7"/>
        <v>0</v>
      </c>
      <c r="W18" s="90">
        <v>0</v>
      </c>
      <c r="X18" s="91">
        <v>0</v>
      </c>
      <c r="Y18" s="92">
        <f t="shared" si="8"/>
        <v>0</v>
      </c>
      <c r="Z18" s="90">
        <v>0</v>
      </c>
      <c r="AA18" s="91">
        <v>0</v>
      </c>
      <c r="AB18" s="92">
        <f t="shared" si="9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90">
        <v>0</v>
      </c>
      <c r="AJ18" s="91">
        <v>0</v>
      </c>
      <c r="AK18" s="92">
        <f t="shared" si="12"/>
        <v>0</v>
      </c>
      <c r="AL18" s="84"/>
      <c r="AM18" s="84"/>
      <c r="AN18" s="84"/>
    </row>
    <row r="19" spans="1:40" ht="18.75" customHeight="1" x14ac:dyDescent="0.2">
      <c r="A19" s="76"/>
      <c r="B19" s="85">
        <v>2275</v>
      </c>
      <c r="C19" s="112" t="s">
        <v>71</v>
      </c>
      <c r="D19" s="113"/>
      <c r="E19" s="86">
        <f t="shared" si="0"/>
        <v>1020</v>
      </c>
      <c r="F19" s="86">
        <f t="shared" si="0"/>
        <v>424.25</v>
      </c>
      <c r="G19" s="114">
        <f t="shared" si="1"/>
        <v>595.75</v>
      </c>
      <c r="H19" s="87">
        <f t="shared" si="2"/>
        <v>1020</v>
      </c>
      <c r="I19" s="88">
        <f t="shared" si="2"/>
        <v>424.25</v>
      </c>
      <c r="J19" s="89">
        <f t="shared" si="3"/>
        <v>595.75</v>
      </c>
      <c r="K19" s="90">
        <v>1020</v>
      </c>
      <c r="L19" s="91">
        <v>424.25</v>
      </c>
      <c r="M19" s="92">
        <f t="shared" si="4"/>
        <v>595.75</v>
      </c>
      <c r="N19" s="90">
        <v>0</v>
      </c>
      <c r="O19" s="91">
        <v>0</v>
      </c>
      <c r="P19" s="92">
        <f t="shared" si="5"/>
        <v>0</v>
      </c>
      <c r="Q19" s="90">
        <v>0</v>
      </c>
      <c r="R19" s="91">
        <v>0</v>
      </c>
      <c r="S19" s="92">
        <f t="shared" si="6"/>
        <v>0</v>
      </c>
      <c r="T19" s="90">
        <v>0</v>
      </c>
      <c r="U19" s="91">
        <v>0</v>
      </c>
      <c r="V19" s="92">
        <f t="shared" si="7"/>
        <v>0</v>
      </c>
      <c r="W19" s="90">
        <v>0</v>
      </c>
      <c r="X19" s="91">
        <v>0</v>
      </c>
      <c r="Y19" s="92">
        <f t="shared" si="8"/>
        <v>0</v>
      </c>
      <c r="Z19" s="90">
        <v>0</v>
      </c>
      <c r="AA19" s="91">
        <v>0</v>
      </c>
      <c r="AB19" s="92">
        <f t="shared" si="9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90">
        <v>0</v>
      </c>
      <c r="AJ19" s="91">
        <v>0</v>
      </c>
      <c r="AK19" s="92">
        <f t="shared" si="12"/>
        <v>0</v>
      </c>
      <c r="AL19" s="84"/>
      <c r="AM19" s="84"/>
      <c r="AN19" s="84"/>
    </row>
    <row r="20" spans="1:40" ht="18.75" customHeight="1" x14ac:dyDescent="0.2">
      <c r="A20" s="76"/>
      <c r="B20" s="85">
        <v>2282</v>
      </c>
      <c r="C20" s="115" t="s">
        <v>72</v>
      </c>
      <c r="D20" s="115"/>
      <c r="E20" s="86">
        <f t="shared" si="0"/>
        <v>1750</v>
      </c>
      <c r="F20" s="86">
        <f t="shared" si="0"/>
        <v>1716</v>
      </c>
      <c r="G20" s="114">
        <f t="shared" si="1"/>
        <v>34</v>
      </c>
      <c r="H20" s="87">
        <f t="shared" si="2"/>
        <v>1750</v>
      </c>
      <c r="I20" s="88">
        <f t="shared" si="2"/>
        <v>1716</v>
      </c>
      <c r="J20" s="89">
        <f t="shared" si="3"/>
        <v>34</v>
      </c>
      <c r="K20" s="90">
        <v>1750</v>
      </c>
      <c r="L20" s="91">
        <v>1716</v>
      </c>
      <c r="M20" s="92">
        <f t="shared" si="4"/>
        <v>34</v>
      </c>
      <c r="N20" s="90">
        <v>0</v>
      </c>
      <c r="O20" s="91">
        <v>0</v>
      </c>
      <c r="P20" s="92">
        <f t="shared" si="5"/>
        <v>0</v>
      </c>
      <c r="Q20" s="90">
        <v>0</v>
      </c>
      <c r="R20" s="91">
        <v>0</v>
      </c>
      <c r="S20" s="92">
        <f t="shared" si="6"/>
        <v>0</v>
      </c>
      <c r="T20" s="90">
        <v>0</v>
      </c>
      <c r="U20" s="91">
        <v>0</v>
      </c>
      <c r="V20" s="92">
        <f t="shared" si="7"/>
        <v>0</v>
      </c>
      <c r="W20" s="90">
        <v>0</v>
      </c>
      <c r="X20" s="91">
        <v>0</v>
      </c>
      <c r="Y20" s="92">
        <f t="shared" si="8"/>
        <v>0</v>
      </c>
      <c r="Z20" s="90">
        <v>0</v>
      </c>
      <c r="AA20" s="91">
        <v>0</v>
      </c>
      <c r="AB20" s="92">
        <f t="shared" si="9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90">
        <v>0</v>
      </c>
      <c r="AJ20" s="91">
        <v>0</v>
      </c>
      <c r="AK20" s="92">
        <f t="shared" si="12"/>
        <v>0</v>
      </c>
      <c r="AL20" s="84"/>
      <c r="AM20" s="84"/>
      <c r="AN20" s="84"/>
    </row>
    <row r="21" spans="1:40" ht="18.75" customHeight="1" x14ac:dyDescent="0.2">
      <c r="A21" s="76"/>
      <c r="B21" s="85">
        <v>2730</v>
      </c>
      <c r="C21" s="112" t="s">
        <v>73</v>
      </c>
      <c r="D21" s="113"/>
      <c r="E21" s="86">
        <f t="shared" si="0"/>
        <v>0</v>
      </c>
      <c r="F21" s="86">
        <f t="shared" si="0"/>
        <v>0</v>
      </c>
      <c r="G21" s="114">
        <f t="shared" si="1"/>
        <v>0</v>
      </c>
      <c r="H21" s="87">
        <f t="shared" si="2"/>
        <v>0</v>
      </c>
      <c r="I21" s="88">
        <f t="shared" si="2"/>
        <v>0</v>
      </c>
      <c r="J21" s="89">
        <f t="shared" si="3"/>
        <v>0</v>
      </c>
      <c r="K21" s="90">
        <v>0</v>
      </c>
      <c r="L21" s="91">
        <v>0</v>
      </c>
      <c r="M21" s="92">
        <f t="shared" si="4"/>
        <v>0</v>
      </c>
      <c r="N21" s="90">
        <v>0</v>
      </c>
      <c r="O21" s="91">
        <v>0</v>
      </c>
      <c r="P21" s="92">
        <f t="shared" si="5"/>
        <v>0</v>
      </c>
      <c r="Q21" s="90">
        <v>0</v>
      </c>
      <c r="R21" s="91">
        <v>0</v>
      </c>
      <c r="S21" s="92">
        <f t="shared" si="6"/>
        <v>0</v>
      </c>
      <c r="T21" s="90">
        <v>0</v>
      </c>
      <c r="U21" s="91">
        <v>0</v>
      </c>
      <c r="V21" s="92">
        <f t="shared" si="7"/>
        <v>0</v>
      </c>
      <c r="W21" s="90">
        <v>0</v>
      </c>
      <c r="X21" s="91">
        <v>0</v>
      </c>
      <c r="Y21" s="92">
        <f t="shared" si="8"/>
        <v>0</v>
      </c>
      <c r="Z21" s="90">
        <v>0</v>
      </c>
      <c r="AA21" s="91">
        <v>0</v>
      </c>
      <c r="AB21" s="92">
        <f t="shared" si="9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90">
        <v>0</v>
      </c>
      <c r="AJ21" s="91">
        <v>0</v>
      </c>
      <c r="AK21" s="92">
        <f t="shared" si="12"/>
        <v>0</v>
      </c>
      <c r="AL21" s="84"/>
      <c r="AM21" s="84"/>
      <c r="AN21" s="84"/>
    </row>
    <row r="22" spans="1:40" ht="18.75" customHeight="1" x14ac:dyDescent="0.2">
      <c r="A22" s="76"/>
      <c r="B22" s="85">
        <v>2800</v>
      </c>
      <c r="C22" s="112" t="s">
        <v>74</v>
      </c>
      <c r="D22" s="113"/>
      <c r="E22" s="86">
        <f t="shared" si="0"/>
        <v>700</v>
      </c>
      <c r="F22" s="86">
        <f t="shared" si="0"/>
        <v>680</v>
      </c>
      <c r="G22" s="114">
        <f t="shared" si="1"/>
        <v>20</v>
      </c>
      <c r="H22" s="87">
        <f t="shared" si="2"/>
        <v>700</v>
      </c>
      <c r="I22" s="88">
        <f t="shared" si="2"/>
        <v>680</v>
      </c>
      <c r="J22" s="89">
        <f t="shared" si="3"/>
        <v>20</v>
      </c>
      <c r="K22" s="90">
        <v>700</v>
      </c>
      <c r="L22" s="91">
        <v>680</v>
      </c>
      <c r="M22" s="92">
        <f t="shared" si="4"/>
        <v>20</v>
      </c>
      <c r="N22" s="90">
        <v>0</v>
      </c>
      <c r="O22" s="91">
        <v>0</v>
      </c>
      <c r="P22" s="92">
        <f t="shared" si="5"/>
        <v>0</v>
      </c>
      <c r="Q22" s="90">
        <v>0</v>
      </c>
      <c r="R22" s="91">
        <v>0</v>
      </c>
      <c r="S22" s="92">
        <f t="shared" si="6"/>
        <v>0</v>
      </c>
      <c r="T22" s="90">
        <v>0</v>
      </c>
      <c r="U22" s="91">
        <v>0</v>
      </c>
      <c r="V22" s="92">
        <f t="shared" si="7"/>
        <v>0</v>
      </c>
      <c r="W22" s="90">
        <v>0</v>
      </c>
      <c r="X22" s="91">
        <v>0</v>
      </c>
      <c r="Y22" s="92">
        <f t="shared" si="8"/>
        <v>0</v>
      </c>
      <c r="Z22" s="90">
        <v>0</v>
      </c>
      <c r="AA22" s="91">
        <v>0</v>
      </c>
      <c r="AB22" s="92">
        <f t="shared" si="9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90">
        <v>0</v>
      </c>
      <c r="AJ22" s="91">
        <v>0</v>
      </c>
      <c r="AK22" s="92">
        <f t="shared" si="12"/>
        <v>0</v>
      </c>
      <c r="AL22" s="84"/>
      <c r="AM22" s="84"/>
      <c r="AN22" s="84"/>
    </row>
    <row r="23" spans="1:40" ht="18.75" customHeight="1" x14ac:dyDescent="0.2">
      <c r="A23" s="76"/>
      <c r="B23" s="85">
        <v>3110</v>
      </c>
      <c r="C23" s="112" t="s">
        <v>75</v>
      </c>
      <c r="D23" s="113"/>
      <c r="E23" s="86">
        <f t="shared" si="0"/>
        <v>389768</v>
      </c>
      <c r="F23" s="86">
        <f t="shared" si="0"/>
        <v>389768</v>
      </c>
      <c r="G23" s="114">
        <f t="shared" si="1"/>
        <v>0</v>
      </c>
      <c r="H23" s="87">
        <f t="shared" si="2"/>
        <v>0</v>
      </c>
      <c r="I23" s="88">
        <f t="shared" si="2"/>
        <v>0</v>
      </c>
      <c r="J23" s="89">
        <f t="shared" si="3"/>
        <v>0</v>
      </c>
      <c r="K23" s="90">
        <v>0</v>
      </c>
      <c r="L23" s="91">
        <v>0</v>
      </c>
      <c r="M23" s="92">
        <f t="shared" si="4"/>
        <v>0</v>
      </c>
      <c r="N23" s="90">
        <v>0</v>
      </c>
      <c r="O23" s="91">
        <v>0</v>
      </c>
      <c r="P23" s="92">
        <f t="shared" si="5"/>
        <v>0</v>
      </c>
      <c r="Q23" s="90">
        <v>0</v>
      </c>
      <c r="R23" s="91">
        <v>0</v>
      </c>
      <c r="S23" s="92">
        <f t="shared" si="6"/>
        <v>0</v>
      </c>
      <c r="T23" s="90">
        <v>0</v>
      </c>
      <c r="U23" s="91">
        <v>0</v>
      </c>
      <c r="V23" s="92">
        <f t="shared" si="7"/>
        <v>0</v>
      </c>
      <c r="W23" s="90">
        <v>367118</v>
      </c>
      <c r="X23" s="91">
        <v>367118</v>
      </c>
      <c r="Y23" s="92">
        <f t="shared" si="8"/>
        <v>0</v>
      </c>
      <c r="Z23" s="90">
        <v>22650</v>
      </c>
      <c r="AA23" s="91">
        <v>22650</v>
      </c>
      <c r="AB23" s="92">
        <f t="shared" si="9"/>
        <v>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90"/>
      <c r="AJ23" s="91"/>
      <c r="AK23" s="92">
        <f t="shared" si="12"/>
        <v>0</v>
      </c>
      <c r="AL23" s="84"/>
      <c r="AM23" s="84"/>
      <c r="AN23" s="84"/>
    </row>
    <row r="24" spans="1:40" ht="18.75" customHeight="1" x14ac:dyDescent="0.2">
      <c r="A24" s="76"/>
      <c r="B24" s="93">
        <v>3132</v>
      </c>
      <c r="C24" s="116" t="s">
        <v>76</v>
      </c>
      <c r="D24" s="117"/>
      <c r="E24" s="86">
        <f t="shared" si="0"/>
        <v>0</v>
      </c>
      <c r="F24" s="86">
        <f t="shared" si="0"/>
        <v>0</v>
      </c>
      <c r="G24" s="114">
        <f t="shared" si="1"/>
        <v>0</v>
      </c>
      <c r="H24" s="87">
        <f t="shared" si="2"/>
        <v>0</v>
      </c>
      <c r="I24" s="88">
        <f t="shared" si="2"/>
        <v>0</v>
      </c>
      <c r="J24" s="89">
        <f t="shared" si="3"/>
        <v>0</v>
      </c>
      <c r="K24" s="90">
        <v>0</v>
      </c>
      <c r="L24" s="91">
        <v>0</v>
      </c>
      <c r="M24" s="92">
        <f t="shared" si="4"/>
        <v>0</v>
      </c>
      <c r="N24" s="90">
        <v>0</v>
      </c>
      <c r="O24" s="91">
        <v>0</v>
      </c>
      <c r="P24" s="92">
        <f t="shared" si="5"/>
        <v>0</v>
      </c>
      <c r="Q24" s="90">
        <v>0</v>
      </c>
      <c r="R24" s="91">
        <v>0</v>
      </c>
      <c r="S24" s="92">
        <f t="shared" si="6"/>
        <v>0</v>
      </c>
      <c r="T24" s="90">
        <v>0</v>
      </c>
      <c r="U24" s="91">
        <v>0</v>
      </c>
      <c r="V24" s="92">
        <f t="shared" si="7"/>
        <v>0</v>
      </c>
      <c r="W24" s="90">
        <v>0</v>
      </c>
      <c r="X24" s="91">
        <v>0</v>
      </c>
      <c r="Y24" s="92">
        <f t="shared" si="8"/>
        <v>0</v>
      </c>
      <c r="Z24" s="90">
        <v>0</v>
      </c>
      <c r="AA24" s="91">
        <v>0</v>
      </c>
      <c r="AB24" s="92">
        <f t="shared" si="9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90">
        <v>0</v>
      </c>
      <c r="AJ24" s="91">
        <v>0</v>
      </c>
      <c r="AK24" s="92">
        <f t="shared" si="12"/>
        <v>0</v>
      </c>
      <c r="AL24" s="84"/>
      <c r="AM24" s="84"/>
      <c r="AN24" s="84"/>
    </row>
    <row r="25" spans="1:40" ht="18.75" customHeight="1" thickBot="1" x14ac:dyDescent="0.25">
      <c r="A25" s="76"/>
      <c r="B25" s="93">
        <v>3142</v>
      </c>
      <c r="C25" s="118" t="s">
        <v>77</v>
      </c>
      <c r="D25" s="118"/>
      <c r="E25" s="94">
        <f>H25+Q25+T25+W25+Z25+AC25+AF25+AI25</f>
        <v>0</v>
      </c>
      <c r="F25" s="94">
        <f t="shared" si="0"/>
        <v>0</v>
      </c>
      <c r="G25" s="119">
        <f>E25-F25</f>
        <v>0</v>
      </c>
      <c r="H25" s="95">
        <f t="shared" si="2"/>
        <v>0</v>
      </c>
      <c r="I25" s="96">
        <f t="shared" si="2"/>
        <v>0</v>
      </c>
      <c r="J25" s="97">
        <f>H25-I25</f>
        <v>0</v>
      </c>
      <c r="K25" s="98">
        <v>0</v>
      </c>
      <c r="L25" s="91">
        <v>0</v>
      </c>
      <c r="M25" s="99">
        <f>K25-L25</f>
        <v>0</v>
      </c>
      <c r="N25" s="98">
        <v>0</v>
      </c>
      <c r="O25" s="91">
        <v>0</v>
      </c>
      <c r="P25" s="99">
        <f>N25-O25</f>
        <v>0</v>
      </c>
      <c r="Q25" s="98">
        <v>0</v>
      </c>
      <c r="R25" s="91">
        <v>0</v>
      </c>
      <c r="S25" s="99">
        <f>Q25-R25</f>
        <v>0</v>
      </c>
      <c r="T25" s="98">
        <v>0</v>
      </c>
      <c r="U25" s="91">
        <v>0</v>
      </c>
      <c r="V25" s="99">
        <f>T25-U25</f>
        <v>0</v>
      </c>
      <c r="W25" s="98">
        <v>0</v>
      </c>
      <c r="X25" s="91">
        <v>0</v>
      </c>
      <c r="Y25" s="99">
        <f>W25-X25</f>
        <v>0</v>
      </c>
      <c r="Z25" s="90">
        <v>0</v>
      </c>
      <c r="AA25" s="91">
        <v>0</v>
      </c>
      <c r="AB25" s="99">
        <f>Z25-AA25</f>
        <v>0</v>
      </c>
      <c r="AC25" s="98">
        <v>0</v>
      </c>
      <c r="AD25" s="91">
        <v>0</v>
      </c>
      <c r="AE25" s="99">
        <f>AC25-AD25</f>
        <v>0</v>
      </c>
      <c r="AF25" s="98">
        <v>0</v>
      </c>
      <c r="AG25" s="91">
        <v>0</v>
      </c>
      <c r="AH25" s="99">
        <f>AF25-AG25</f>
        <v>0</v>
      </c>
      <c r="AI25" s="90">
        <v>0</v>
      </c>
      <c r="AJ25" s="91">
        <v>0</v>
      </c>
      <c r="AK25" s="99">
        <f>AI25-AJ25</f>
        <v>0</v>
      </c>
      <c r="AL25" s="84"/>
      <c r="AM25" s="84"/>
      <c r="AN25" s="84"/>
    </row>
    <row r="26" spans="1:40" ht="18.75" customHeight="1" thickBot="1" x14ac:dyDescent="0.25">
      <c r="A26" s="100" t="s">
        <v>78</v>
      </c>
      <c r="B26" s="101"/>
      <c r="C26" s="101"/>
      <c r="D26" s="122"/>
      <c r="E26" s="120">
        <f t="shared" ref="E26:U26" si="13">SUM(E9:E25)</f>
        <v>1759168.01</v>
      </c>
      <c r="F26" s="103">
        <f t="shared" si="13"/>
        <v>965351.15</v>
      </c>
      <c r="G26" s="102">
        <f t="shared" si="13"/>
        <v>793816.86</v>
      </c>
      <c r="H26" s="105">
        <f t="shared" si="13"/>
        <v>1237950</v>
      </c>
      <c r="I26" s="106">
        <f t="shared" si="13"/>
        <v>468416.01</v>
      </c>
      <c r="J26" s="102">
        <f t="shared" si="13"/>
        <v>769533.99</v>
      </c>
      <c r="K26" s="120">
        <f t="shared" ref="K26:P26" si="14">SUM(K9:K25)</f>
        <v>1237950</v>
      </c>
      <c r="L26" s="103">
        <f t="shared" si="14"/>
        <v>468416.01</v>
      </c>
      <c r="M26" s="104">
        <f t="shared" si="14"/>
        <v>769533.99</v>
      </c>
      <c r="N26" s="120">
        <f t="shared" si="14"/>
        <v>0</v>
      </c>
      <c r="O26" s="103">
        <f t="shared" si="14"/>
        <v>0</v>
      </c>
      <c r="P26" s="104">
        <f t="shared" si="14"/>
        <v>0</v>
      </c>
      <c r="Q26" s="120">
        <f t="shared" si="13"/>
        <v>0</v>
      </c>
      <c r="R26" s="103">
        <f t="shared" si="13"/>
        <v>0</v>
      </c>
      <c r="S26" s="104">
        <f t="shared" si="13"/>
        <v>0</v>
      </c>
      <c r="T26" s="105">
        <f t="shared" si="13"/>
        <v>40450</v>
      </c>
      <c r="U26" s="106">
        <f t="shared" si="13"/>
        <v>16167.130000000001</v>
      </c>
      <c r="V26" s="104">
        <f>SUM(V9:V24)</f>
        <v>24282.87</v>
      </c>
      <c r="W26" s="107">
        <f>SUM(W9:W25)</f>
        <v>458118.01</v>
      </c>
      <c r="X26" s="106">
        <f>SUM(X9:X25)</f>
        <v>458118.01</v>
      </c>
      <c r="Y26" s="104">
        <f>SUM(Y9:Y24)</f>
        <v>0</v>
      </c>
      <c r="Z26" s="105">
        <f>SUM(Z9:Z25)</f>
        <v>22650</v>
      </c>
      <c r="AA26" s="106">
        <f>SUM(AA9:AA25)</f>
        <v>22650</v>
      </c>
      <c r="AB26" s="104">
        <f>SUM(AB9:AB24)</f>
        <v>0</v>
      </c>
      <c r="AC26" s="105">
        <f>SUM(AC9:AC25)</f>
        <v>0</v>
      </c>
      <c r="AD26" s="106">
        <f>SUM(AD9:AD25)</f>
        <v>0</v>
      </c>
      <c r="AE26" s="104">
        <f>SUM(AE9:AE24)</f>
        <v>0</v>
      </c>
      <c r="AF26" s="105">
        <f>SUM(AF9:AF25)</f>
        <v>0</v>
      </c>
      <c r="AG26" s="106">
        <f>SUM(AG9:AG25)</f>
        <v>0</v>
      </c>
      <c r="AH26" s="104">
        <f>SUM(AH9:AH24)</f>
        <v>0</v>
      </c>
      <c r="AI26" s="105">
        <f>SUM(AI9:AI25)</f>
        <v>0</v>
      </c>
      <c r="AJ26" s="106">
        <f>SUM(AJ9:AJ25)</f>
        <v>0</v>
      </c>
      <c r="AK26" s="104">
        <f>SUM(AK9:AK24)</f>
        <v>0</v>
      </c>
      <c r="AL26" s="84"/>
      <c r="AM26" s="84"/>
      <c r="AN26" s="84"/>
    </row>
  </sheetData>
  <sheetProtection sheet="1" objects="1" scenarios="1"/>
  <mergeCells count="35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EEBC-8CA9-4A6D-B9BB-C1284DDFDDC4}">
  <sheetPr codeName="Лист13"/>
  <dimension ref="A1:O12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17715.77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Грибовиця'!I11</f>
        <v>17715.77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1350.34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2010.5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9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>
        <v>2210.6999999999998</v>
      </c>
      <c r="B39" s="12" t="s">
        <v>10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11</v>
      </c>
      <c r="C45" s="12"/>
      <c r="D45" s="13">
        <v>1125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12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13</v>
      </c>
      <c r="C52" s="12"/>
      <c r="D52" s="13">
        <v>12855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12855</v>
      </c>
      <c r="D53" s="17"/>
      <c r="E53" s="18">
        <f>D52-C53</f>
        <v>0</v>
      </c>
    </row>
    <row r="54" spans="1:15" collapsed="1" x14ac:dyDescent="0.3">
      <c r="A54" s="11"/>
      <c r="B54" s="20" t="s">
        <v>14</v>
      </c>
      <c r="C54" s="17">
        <v>1300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15</v>
      </c>
      <c r="C55" s="17">
        <v>500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16</v>
      </c>
      <c r="C56" s="17">
        <v>480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17</v>
      </c>
      <c r="C57" s="17">
        <v>530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18</v>
      </c>
      <c r="C58" s="17">
        <v>5050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19</v>
      </c>
      <c r="C59" s="17">
        <v>1225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20</v>
      </c>
      <c r="C60" s="17">
        <v>291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 t="s">
        <v>21</v>
      </c>
      <c r="C61" s="17">
        <v>392</v>
      </c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 t="s">
        <v>22</v>
      </c>
      <c r="C62" s="17">
        <v>3087</v>
      </c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/>
    <row r="78" spans="1:15" ht="39.75" customHeight="1" x14ac:dyDescent="0.3">
      <c r="A78" s="4">
        <v>2240</v>
      </c>
      <c r="B78" s="5" t="s">
        <v>23</v>
      </c>
      <c r="C78" s="5"/>
      <c r="D78" s="6">
        <f>SUM(D80:D111)</f>
        <v>3278.5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3">
        <v>2240</v>
      </c>
      <c r="B79" s="23"/>
      <c r="C79" s="10"/>
      <c r="D79" s="10">
        <f>'ЗДО Грибовиця'!I13</f>
        <v>3278.5</v>
      </c>
      <c r="E79" s="8" t="b">
        <f>D79=D78</f>
        <v>1</v>
      </c>
    </row>
    <row r="80" spans="1:15" collapsed="1" x14ac:dyDescent="0.3">
      <c r="A80" s="14">
        <v>2240.1</v>
      </c>
      <c r="B80" s="12" t="s">
        <v>24</v>
      </c>
      <c r="C80" s="12"/>
      <c r="D80" s="13"/>
    </row>
    <row r="81" spans="1:5" x14ac:dyDescent="0.3">
      <c r="A81" s="14">
        <v>2240.1999999999998</v>
      </c>
      <c r="B81" s="24" t="s">
        <v>25</v>
      </c>
      <c r="C81" s="25"/>
      <c r="D81" s="13"/>
    </row>
    <row r="82" spans="1:5" ht="18.75" customHeight="1" x14ac:dyDescent="0.3">
      <c r="A82" s="14">
        <v>2240.3000000000002</v>
      </c>
      <c r="B82" s="24" t="s">
        <v>26</v>
      </c>
      <c r="C82" s="25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collapsed="1" x14ac:dyDescent="0.3">
      <c r="A84" s="14"/>
      <c r="B84" s="20"/>
      <c r="C84" s="17"/>
      <c r="D84" s="17"/>
    </row>
    <row r="85" spans="1:5" x14ac:dyDescent="0.3">
      <c r="A85" s="14"/>
      <c r="B85" s="20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14"/>
      <c r="C88" s="17"/>
      <c r="D88" s="17"/>
    </row>
    <row r="89" spans="1:5" x14ac:dyDescent="0.3">
      <c r="A89" s="14">
        <v>2240.4</v>
      </c>
      <c r="B89" s="24" t="s">
        <v>27</v>
      </c>
      <c r="C89" s="25"/>
      <c r="D89" s="13"/>
    </row>
    <row r="90" spans="1:5" x14ac:dyDescent="0.3">
      <c r="A90" s="14">
        <v>2240.5</v>
      </c>
      <c r="B90" s="24" t="s">
        <v>28</v>
      </c>
      <c r="C90" s="25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customHeight="1" collapsed="1" x14ac:dyDescent="0.3">
      <c r="A92" s="14"/>
      <c r="B92" s="26"/>
      <c r="C92" s="17"/>
      <c r="D92" s="17"/>
    </row>
    <row r="93" spans="1:5" ht="17.25" customHeight="1" x14ac:dyDescent="0.3">
      <c r="A93" s="14"/>
      <c r="B93" s="26"/>
      <c r="C93" s="17"/>
      <c r="D93" s="17"/>
    </row>
    <row r="94" spans="1:5" x14ac:dyDescent="0.3">
      <c r="A94" s="14"/>
      <c r="B94" s="26"/>
      <c r="C94" s="17"/>
      <c r="D94" s="17"/>
    </row>
    <row r="95" spans="1:5" x14ac:dyDescent="0.3">
      <c r="A95" s="14"/>
      <c r="B95" s="19"/>
      <c r="C95" s="17"/>
      <c r="D95" s="17"/>
    </row>
    <row r="96" spans="1:5" x14ac:dyDescent="0.3">
      <c r="A96" s="14"/>
      <c r="B96" s="19"/>
      <c r="C96" s="17"/>
      <c r="D96" s="17"/>
    </row>
    <row r="97" spans="1:5" x14ac:dyDescent="0.3">
      <c r="A97" s="14"/>
      <c r="B97" s="20"/>
      <c r="C97" s="17"/>
      <c r="D97" s="17"/>
    </row>
    <row r="98" spans="1:5" x14ac:dyDescent="0.3">
      <c r="A98" s="14"/>
      <c r="B98" s="20"/>
      <c r="C98" s="17"/>
      <c r="D98" s="17"/>
    </row>
    <row r="99" spans="1:5" x14ac:dyDescent="0.3">
      <c r="A99" s="14"/>
      <c r="B99" s="20"/>
      <c r="C99" s="17"/>
      <c r="D99" s="17"/>
    </row>
    <row r="100" spans="1:5" x14ac:dyDescent="0.3">
      <c r="A100" s="14">
        <v>2240.6</v>
      </c>
      <c r="B100" s="24" t="s">
        <v>29</v>
      </c>
      <c r="C100" s="25"/>
      <c r="D100" s="13"/>
    </row>
    <row r="101" spans="1:5" x14ac:dyDescent="0.3">
      <c r="A101" s="14">
        <v>2240.6999999999998</v>
      </c>
      <c r="B101" s="24" t="s">
        <v>30</v>
      </c>
      <c r="C101" s="25"/>
      <c r="D101" s="13"/>
    </row>
    <row r="102" spans="1:5" x14ac:dyDescent="0.3">
      <c r="A102" s="14">
        <v>2240.8000000000002</v>
      </c>
      <c r="B102" s="24" t="s">
        <v>31</v>
      </c>
      <c r="C102" s="25"/>
      <c r="D102" s="13"/>
    </row>
    <row r="103" spans="1:5" x14ac:dyDescent="0.3">
      <c r="A103" s="14">
        <v>2240.9</v>
      </c>
      <c r="B103" s="24" t="s">
        <v>32</v>
      </c>
      <c r="C103" s="25"/>
      <c r="D103" s="13"/>
    </row>
    <row r="104" spans="1:5" x14ac:dyDescent="0.3">
      <c r="A104" s="14">
        <v>2241.1</v>
      </c>
      <c r="B104" s="24" t="s">
        <v>33</v>
      </c>
      <c r="C104" s="25"/>
      <c r="D104" s="13"/>
    </row>
    <row r="105" spans="1:5" x14ac:dyDescent="0.3">
      <c r="A105" s="14">
        <v>2241.1999999999998</v>
      </c>
      <c r="B105" s="24" t="s">
        <v>34</v>
      </c>
      <c r="C105" s="25"/>
      <c r="D105" s="13"/>
    </row>
    <row r="106" spans="1:5" x14ac:dyDescent="0.3">
      <c r="A106" s="14">
        <v>2241.3000000000002</v>
      </c>
      <c r="B106" s="24" t="s">
        <v>35</v>
      </c>
      <c r="C106" s="25"/>
      <c r="D106" s="13"/>
    </row>
    <row r="107" spans="1:5" x14ac:dyDescent="0.3">
      <c r="A107" s="14">
        <v>2241.4</v>
      </c>
      <c r="B107" s="24" t="s">
        <v>36</v>
      </c>
      <c r="C107" s="25"/>
      <c r="D107" s="13"/>
    </row>
    <row r="108" spans="1:5" x14ac:dyDescent="0.3">
      <c r="A108" s="14">
        <v>2241.5</v>
      </c>
      <c r="B108" s="24" t="s">
        <v>37</v>
      </c>
      <c r="C108" s="25"/>
      <c r="D108" s="13"/>
    </row>
    <row r="109" spans="1:5" ht="38.25" customHeight="1" x14ac:dyDescent="0.3">
      <c r="A109" s="14">
        <v>2241.6</v>
      </c>
      <c r="B109" s="27" t="s">
        <v>38</v>
      </c>
      <c r="C109" s="25"/>
      <c r="D109" s="13"/>
    </row>
    <row r="110" spans="1:5" x14ac:dyDescent="0.3">
      <c r="A110" s="14">
        <v>2241.6999999999998</v>
      </c>
      <c r="B110" s="24" t="s">
        <v>39</v>
      </c>
      <c r="C110" s="25"/>
      <c r="D110" s="13"/>
    </row>
    <row r="111" spans="1:5" x14ac:dyDescent="0.3">
      <c r="A111" s="14">
        <v>2241.9</v>
      </c>
      <c r="B111" s="24" t="s">
        <v>40</v>
      </c>
      <c r="C111" s="25"/>
      <c r="D111" s="13">
        <v>3278.5</v>
      </c>
    </row>
    <row r="112" spans="1:5" hidden="1" outlineLevel="1" x14ac:dyDescent="0.3">
      <c r="A112" s="14"/>
      <c r="B112" s="15"/>
      <c r="C112" s="16">
        <f>SUM(C113:C127)</f>
        <v>3278.5</v>
      </c>
      <c r="D112" s="28"/>
      <c r="E112" s="18">
        <f>D111-C112</f>
        <v>0</v>
      </c>
    </row>
    <row r="113" spans="1:4" collapsed="1" x14ac:dyDescent="0.3">
      <c r="A113" s="14"/>
      <c r="B113" s="26" t="s">
        <v>41</v>
      </c>
      <c r="C113" s="17">
        <f>236.36+236.36+236.37+236.37+236.37</f>
        <v>1181.83</v>
      </c>
      <c r="D113" s="17"/>
    </row>
    <row r="114" spans="1:4" x14ac:dyDescent="0.3">
      <c r="A114" s="14"/>
      <c r="B114" s="26" t="s">
        <v>42</v>
      </c>
      <c r="C114" s="17">
        <f>539.44+560.46</f>
        <v>1099.9000000000001</v>
      </c>
      <c r="D114" s="17"/>
    </row>
    <row r="115" spans="1:4" x14ac:dyDescent="0.3">
      <c r="A115" s="14"/>
      <c r="B115" s="26" t="s">
        <v>43</v>
      </c>
      <c r="C115" s="17">
        <v>291.36</v>
      </c>
      <c r="D115" s="17"/>
    </row>
    <row r="116" spans="1:4" x14ac:dyDescent="0.3">
      <c r="A116" s="14"/>
      <c r="B116" s="26" t="s">
        <v>44</v>
      </c>
      <c r="C116" s="17">
        <v>705.41</v>
      </c>
      <c r="D116" s="17"/>
    </row>
    <row r="117" spans="1:4" x14ac:dyDescent="0.3">
      <c r="A117" s="14"/>
      <c r="B117" s="26"/>
      <c r="C117" s="17"/>
      <c r="D117" s="17"/>
    </row>
    <row r="118" spans="1:4" x14ac:dyDescent="0.3">
      <c r="A118" s="14"/>
      <c r="B118" s="26"/>
      <c r="C118" s="17"/>
      <c r="D118" s="17"/>
    </row>
    <row r="119" spans="1:4" x14ac:dyDescent="0.3">
      <c r="A119" s="14"/>
      <c r="B119" s="26"/>
      <c r="C119" s="17"/>
      <c r="D119" s="17"/>
    </row>
    <row r="120" spans="1:4" x14ac:dyDescent="0.3">
      <c r="A120" s="14"/>
      <c r="B120" s="20"/>
      <c r="C120" s="17"/>
      <c r="D120" s="17"/>
    </row>
    <row r="121" spans="1:4" x14ac:dyDescent="0.3">
      <c r="A121" s="14"/>
      <c r="B121" s="26"/>
      <c r="C121" s="17"/>
      <c r="D121" s="17"/>
    </row>
    <row r="122" spans="1:4" x14ac:dyDescent="0.3">
      <c r="A122" s="14"/>
      <c r="B122" s="19"/>
      <c r="C122" s="17"/>
      <c r="D122" s="17"/>
    </row>
    <row r="123" spans="1:4" x14ac:dyDescent="0.3">
      <c r="A123" s="14"/>
      <c r="B123" s="19"/>
      <c r="C123" s="17"/>
      <c r="D123" s="17"/>
    </row>
    <row r="124" spans="1:4" x14ac:dyDescent="0.3">
      <c r="A124" s="14"/>
      <c r="B124" s="19"/>
      <c r="C124" s="17"/>
      <c r="D124" s="17"/>
    </row>
    <row r="125" spans="1:4" x14ac:dyDescent="0.3">
      <c r="A125" s="14"/>
      <c r="B125" s="19"/>
      <c r="C125" s="17"/>
      <c r="D125" s="17"/>
    </row>
    <row r="126" spans="1:4" hidden="1" outlineLevel="1" x14ac:dyDescent="0.3">
      <c r="B126" s="29"/>
      <c r="D126" s="3" t="b">
        <f>D78=D79</f>
        <v>1</v>
      </c>
    </row>
    <row r="127" spans="1:4" collapsed="1" x14ac:dyDescent="0.3">
      <c r="B127" s="29"/>
    </row>
    <row r="128" spans="1:4" ht="18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2021-07-25T05:26:20Z</dcterms:created>
  <dcterms:modified xsi:type="dcterms:W3CDTF">2021-07-25T05:26:22Z</dcterms:modified>
</cp:coreProperties>
</file>