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FC88CFE4-8921-499F-AE04-B0FBEC2954F9}" xr6:coauthVersionLast="36" xr6:coauthVersionMax="36" xr10:uidLastSave="{00000000-0000-0000-0000-000000000000}"/>
  <bookViews>
    <workbookView xWindow="0" yWindow="0" windowWidth="24510" windowHeight="12075" xr2:uid="{0F456F27-F3A5-4D79-9D3D-1B7F6CF4D5D1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AK23" i="3"/>
  <c r="AH23" i="3"/>
  <c r="AE23" i="3"/>
  <c r="Z23" i="3"/>
  <c r="AB23" i="3" s="1"/>
  <c r="Y23" i="3"/>
  <c r="V23" i="3"/>
  <c r="S23" i="3"/>
  <c r="P23" i="3"/>
  <c r="M23" i="3"/>
  <c r="I23" i="3"/>
  <c r="F23" i="3" s="1"/>
  <c r="H23" i="3"/>
  <c r="AK22" i="3"/>
  <c r="AH22" i="3"/>
  <c r="AE22" i="3"/>
  <c r="AB22" i="3"/>
  <c r="Y22" i="3"/>
  <c r="V22" i="3"/>
  <c r="S22" i="3"/>
  <c r="P22" i="3"/>
  <c r="M22" i="3"/>
  <c r="I22" i="3"/>
  <c r="H22" i="3"/>
  <c r="E22" i="3" s="1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AK18" i="3"/>
  <c r="AH18" i="3"/>
  <c r="AE18" i="3"/>
  <c r="AB18" i="3"/>
  <c r="Y18" i="3"/>
  <c r="V18" i="3"/>
  <c r="S18" i="3"/>
  <c r="P18" i="3"/>
  <c r="M18" i="3"/>
  <c r="I18" i="3"/>
  <c r="J18" i="3" s="1"/>
  <c r="H18" i="3"/>
  <c r="E18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K15" i="3"/>
  <c r="AH15" i="3"/>
  <c r="AE15" i="3"/>
  <c r="AB15" i="3"/>
  <c r="Y15" i="3"/>
  <c r="V15" i="3"/>
  <c r="S15" i="3"/>
  <c r="P15" i="3"/>
  <c r="M15" i="3"/>
  <c r="I15" i="3"/>
  <c r="F15" i="3" s="1"/>
  <c r="H15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E12" i="3"/>
  <c r="AK11" i="3"/>
  <c r="AH11" i="3"/>
  <c r="AE11" i="3"/>
  <c r="AB11" i="3"/>
  <c r="Y11" i="3"/>
  <c r="V11" i="3"/>
  <c r="S11" i="3"/>
  <c r="P11" i="3"/>
  <c r="K11" i="3"/>
  <c r="K26" i="3" s="1"/>
  <c r="I11" i="3"/>
  <c r="F11" i="3" s="1"/>
  <c r="H11" i="3"/>
  <c r="E11" i="3" s="1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V9" i="3"/>
  <c r="S9" i="3"/>
  <c r="P9" i="3"/>
  <c r="M9" i="3"/>
  <c r="I9" i="3"/>
  <c r="F9" i="3" s="1"/>
  <c r="H9" i="3"/>
  <c r="J9" i="3" s="1"/>
  <c r="C114" i="2"/>
  <c r="C113" i="2"/>
  <c r="C112" i="2" s="1"/>
  <c r="E112" i="2" s="1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E18" i="2"/>
  <c r="C18" i="2"/>
  <c r="C8" i="2"/>
  <c r="E8" i="2" s="1"/>
  <c r="E5" i="2"/>
  <c r="D4" i="2"/>
  <c r="D74" i="2" s="1"/>
  <c r="G14" i="3" l="1"/>
  <c r="G20" i="3"/>
  <c r="M11" i="3"/>
  <c r="J14" i="3"/>
  <c r="J17" i="3"/>
  <c r="E23" i="3"/>
  <c r="G23" i="3" s="1"/>
  <c r="J24" i="3"/>
  <c r="E9" i="3"/>
  <c r="G9" i="3" s="1"/>
  <c r="J13" i="3"/>
  <c r="F18" i="3"/>
  <c r="G18" i="3" s="1"/>
  <c r="F24" i="3"/>
  <c r="G24" i="3" s="1"/>
  <c r="P26" i="3"/>
  <c r="E17" i="3"/>
  <c r="G17" i="3" s="1"/>
  <c r="J23" i="3"/>
  <c r="J16" i="3"/>
  <c r="G21" i="3"/>
  <c r="AK26" i="3"/>
  <c r="M26" i="3"/>
  <c r="Y26" i="3"/>
  <c r="J15" i="3"/>
  <c r="E15" i="3"/>
  <c r="G15" i="3" s="1"/>
  <c r="H26" i="3"/>
  <c r="AB26" i="3"/>
  <c r="G11" i="3"/>
  <c r="J19" i="3"/>
  <c r="E19" i="3"/>
  <c r="G19" i="3" s="1"/>
  <c r="F22" i="3"/>
  <c r="G22" i="3" s="1"/>
  <c r="J22" i="3"/>
  <c r="I26" i="3"/>
  <c r="J10" i="3"/>
  <c r="E10" i="3"/>
  <c r="G10" i="3" s="1"/>
  <c r="J11" i="3"/>
  <c r="G12" i="3"/>
  <c r="G13" i="3"/>
  <c r="S26" i="3"/>
  <c r="AE26" i="3"/>
  <c r="J20" i="3"/>
  <c r="J21" i="3"/>
  <c r="J25" i="3"/>
  <c r="E25" i="3"/>
  <c r="G25" i="3" s="1"/>
  <c r="F26" i="3"/>
  <c r="V26" i="3"/>
  <c r="AH26" i="3"/>
  <c r="Z26" i="3"/>
  <c r="G26" i="3" l="1"/>
  <c r="J26" i="3"/>
  <c r="E26" i="3"/>
</calcChain>
</file>

<file path=xl/sharedStrings.xml><?xml version="1.0" encoding="utf-8"?>
<sst xmlns="http://schemas.openxmlformats.org/spreadsheetml/2006/main" count="111" uniqueCount="78">
  <si>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</si>
  <si>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</si>
  <si>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</si>
  <si>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</si>
  <si>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</si>
  <si>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</si>
  <si>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</si>
  <si>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</si>
  <si>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</si>
  <si>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шпалери, клей / 06.2021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</si>
  <si>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</si>
  <si>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</si>
  <si>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</si>
  <si>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</si>
  <si>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</si>
  <si>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04.2021</t>
  </si>
  <si>
    <t>посуд / 04.2021</t>
  </si>
  <si>
    <t>каструлі / 04.2021</t>
  </si>
  <si>
    <t>чайник / 04.2021</t>
  </si>
  <si>
    <t>інвентар кухонний / 04.2021</t>
  </si>
  <si>
    <t>світильник / 05.2021</t>
  </si>
  <si>
    <t>вогнегасники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</si>
  <si>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</si>
  <si>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</si>
  <si>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</si>
  <si>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</si>
  <si>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</si>
  <si>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</si>
  <si>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</si>
  <si>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</si>
  <si>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</si>
  <si>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</si>
  <si>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</si>
  <si>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</si>
  <si>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</si>
  <si>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</si>
  <si>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</si>
  <si>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</si>
  <si>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</si>
  <si>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</si>
  <si>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 2021</t>
  </si>
  <si>
    <t>дослідження змивів та проб води / 03,06. 2021</t>
  </si>
  <si>
    <t>показники освітлення мікро. лаб. досл / 03.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</si>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</sst>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9A5FB845-99D4-471B-A318-858621D78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F189E-DDA9-4613-A759-77C842E9E45F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3" customWidth="1"/>
    <col min="2" max="2" width="12.28515625" style="124" customWidth="1"/>
    <col min="3" max="3" width="16" style="125" customWidth="1"/>
    <col min="4" max="4" width="38.5703125" style="84" customWidth="1"/>
    <col min="5" max="5" width="25" style="84" customWidth="1"/>
    <col min="6" max="10" width="25" style="125" customWidth="1"/>
    <col min="11" max="11" width="25" style="84" customWidth="1"/>
    <col min="12" max="13" width="25" style="125" customWidth="1"/>
    <col min="14" max="14" width="21.140625" style="84" customWidth="1"/>
    <col min="15" max="16" width="21.140625" style="125" customWidth="1"/>
    <col min="17" max="17" width="21.140625" style="84" customWidth="1"/>
    <col min="18" max="19" width="21.140625" style="125" customWidth="1"/>
    <col min="20" max="20" width="18.85546875" style="84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4" customWidth="1"/>
    <col min="27" max="28" width="18.85546875" style="125" customWidth="1"/>
    <col min="29" max="29" width="18.85546875" style="84" hidden="1" customWidth="1"/>
    <col min="30" max="31" width="18.85546875" style="125" hidden="1" customWidth="1"/>
    <col min="32" max="32" width="18.85546875" style="84" hidden="1" customWidth="1"/>
    <col min="33" max="34" width="18.85546875" style="125" hidden="1" customWidth="1"/>
    <col min="35" max="35" width="18.85546875" style="84" customWidth="1"/>
    <col min="36" max="37" width="18.85546875" style="125" customWidth="1"/>
    <col min="38" max="40" width="18.140625" style="125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45</v>
      </c>
      <c r="B6" s="40" t="s">
        <v>46</v>
      </c>
      <c r="C6" s="41" t="s">
        <v>47</v>
      </c>
      <c r="D6" s="42"/>
      <c r="E6" s="43" t="s">
        <v>48</v>
      </c>
      <c r="F6" s="44"/>
      <c r="G6" s="45"/>
      <c r="H6" s="46" t="s">
        <v>49</v>
      </c>
      <c r="I6" s="47"/>
      <c r="J6" s="48"/>
      <c r="K6" s="49" t="s">
        <v>50</v>
      </c>
      <c r="L6" s="50"/>
      <c r="M6" s="51"/>
      <c r="N6" s="49" t="s">
        <v>51</v>
      </c>
      <c r="O6" s="50"/>
      <c r="P6" s="51"/>
      <c r="Q6" s="49" t="s">
        <v>52</v>
      </c>
      <c r="R6" s="50"/>
      <c r="S6" s="51"/>
      <c r="T6" s="52" t="s">
        <v>53</v>
      </c>
      <c r="U6" s="53"/>
      <c r="V6" s="48"/>
      <c r="W6" s="53" t="s">
        <v>54</v>
      </c>
      <c r="X6" s="53"/>
      <c r="Y6" s="54"/>
      <c r="Z6" s="52" t="s">
        <v>55</v>
      </c>
      <c r="AA6" s="53"/>
      <c r="AB6" s="48"/>
      <c r="AC6" s="55" t="s">
        <v>56</v>
      </c>
      <c r="AD6" s="56"/>
      <c r="AE6" s="57"/>
      <c r="AF6" s="52" t="s">
        <v>57</v>
      </c>
      <c r="AG6" s="53"/>
      <c r="AH6" s="48"/>
      <c r="AI6" s="52" t="s">
        <v>57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58</v>
      </c>
      <c r="F7" s="63" t="s">
        <v>59</v>
      </c>
      <c r="G7" s="64" t="s">
        <v>60</v>
      </c>
      <c r="H7" s="62" t="s">
        <v>58</v>
      </c>
      <c r="I7" s="63" t="s">
        <v>59</v>
      </c>
      <c r="J7" s="64" t="s">
        <v>60</v>
      </c>
      <c r="K7" s="62" t="s">
        <v>58</v>
      </c>
      <c r="L7" s="63" t="s">
        <v>59</v>
      </c>
      <c r="M7" s="64" t="s">
        <v>60</v>
      </c>
      <c r="N7" s="62" t="s">
        <v>58</v>
      </c>
      <c r="O7" s="63" t="s">
        <v>59</v>
      </c>
      <c r="P7" s="64" t="s">
        <v>60</v>
      </c>
      <c r="Q7" s="62" t="s">
        <v>58</v>
      </c>
      <c r="R7" s="63" t="s">
        <v>59</v>
      </c>
      <c r="S7" s="64" t="s">
        <v>60</v>
      </c>
      <c r="T7" s="62" t="s">
        <v>58</v>
      </c>
      <c r="U7" s="63" t="s">
        <v>59</v>
      </c>
      <c r="V7" s="64" t="s">
        <v>60</v>
      </c>
      <c r="W7" s="62" t="s">
        <v>58</v>
      </c>
      <c r="X7" s="63" t="s">
        <v>59</v>
      </c>
      <c r="Y7" s="64" t="s">
        <v>60</v>
      </c>
      <c r="Z7" s="62" t="s">
        <v>58</v>
      </c>
      <c r="AA7" s="63" t="s">
        <v>59</v>
      </c>
      <c r="AB7" s="64" t="s">
        <v>60</v>
      </c>
      <c r="AC7" s="62" t="s">
        <v>58</v>
      </c>
      <c r="AD7" s="63" t="s">
        <v>59</v>
      </c>
      <c r="AE7" s="64" t="s">
        <v>60</v>
      </c>
      <c r="AF7" s="62" t="s">
        <v>58</v>
      </c>
      <c r="AG7" s="63" t="s">
        <v>59</v>
      </c>
      <c r="AH7" s="64" t="s">
        <v>60</v>
      </c>
      <c r="AI7" s="62" t="s">
        <v>58</v>
      </c>
      <c r="AJ7" s="63" t="s">
        <v>59</v>
      </c>
      <c r="AK7" s="64" t="s">
        <v>60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77</v>
      </c>
      <c r="B9" s="108">
        <v>2111</v>
      </c>
      <c r="C9" s="109" t="s">
        <v>61</v>
      </c>
      <c r="D9" s="110"/>
      <c r="E9" s="121">
        <f t="shared" ref="E9:F25" si="0">H9+Q9+T9+W9+Z9+AC9+AF9+AI9</f>
        <v>1216550</v>
      </c>
      <c r="F9" s="77">
        <f>I9+R9+U9+X9+AA9+AD9+AG9+AJ9</f>
        <v>542684.13000000012</v>
      </c>
      <c r="G9" s="111">
        <f>E9-F9</f>
        <v>673865.86999999988</v>
      </c>
      <c r="H9" s="78">
        <f>K9+N9+Q9</f>
        <v>1216550</v>
      </c>
      <c r="I9" s="79">
        <f>L9+O9+R9</f>
        <v>542684.13000000012</v>
      </c>
      <c r="J9" s="80">
        <f>H9-I9</f>
        <v>673865.86999999988</v>
      </c>
      <c r="K9" s="81">
        <v>1216550</v>
      </c>
      <c r="L9" s="82">
        <v>542684.13000000012</v>
      </c>
      <c r="M9" s="83">
        <f>K9-L9</f>
        <v>673865.86999999988</v>
      </c>
      <c r="N9" s="81">
        <v>0</v>
      </c>
      <c r="O9" s="82">
        <v>0</v>
      </c>
      <c r="P9" s="83">
        <f>N9-O9</f>
        <v>0</v>
      </c>
      <c r="Q9" s="81">
        <v>0</v>
      </c>
      <c r="R9" s="82">
        <v>0</v>
      </c>
      <c r="S9" s="83">
        <f>Q9-R9</f>
        <v>0</v>
      </c>
      <c r="T9" s="81">
        <v>0</v>
      </c>
      <c r="U9" s="82">
        <v>0</v>
      </c>
      <c r="V9" s="83">
        <f>T9-U9</f>
        <v>0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2" t="s">
        <v>62</v>
      </c>
      <c r="D10" s="113"/>
      <c r="E10" s="86">
        <f t="shared" si="0"/>
        <v>267640</v>
      </c>
      <c r="F10" s="86">
        <f t="shared" si="0"/>
        <v>117108.11</v>
      </c>
      <c r="G10" s="114">
        <f>E10-F10</f>
        <v>150531.89000000001</v>
      </c>
      <c r="H10" s="87">
        <f>K10+N10+Q10</f>
        <v>267640</v>
      </c>
      <c r="I10" s="88">
        <f>L10+O10+R10</f>
        <v>117108.11</v>
      </c>
      <c r="J10" s="89">
        <f>H10-I10</f>
        <v>150531.89000000001</v>
      </c>
      <c r="K10" s="90">
        <v>267640</v>
      </c>
      <c r="L10" s="91">
        <v>117108.11</v>
      </c>
      <c r="M10" s="92">
        <f>K10-L10</f>
        <v>150531.89000000001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2" t="s">
        <v>2</v>
      </c>
      <c r="D11" s="113"/>
      <c r="E11" s="86">
        <f t="shared" si="0"/>
        <v>240896.4</v>
      </c>
      <c r="F11" s="86">
        <f t="shared" si="0"/>
        <v>240864.16999999998</v>
      </c>
      <c r="G11" s="114">
        <f t="shared" ref="G11:G24" si="1">E11-F11</f>
        <v>32.230000000010477</v>
      </c>
      <c r="H11" s="87">
        <f t="shared" ref="H11:I25" si="2">K11+N11+Q11</f>
        <v>45850</v>
      </c>
      <c r="I11" s="88">
        <f t="shared" si="2"/>
        <v>45817.770000000004</v>
      </c>
      <c r="J11" s="89">
        <f t="shared" ref="J11:J24" si="3">H11-I11</f>
        <v>32.229999999995925</v>
      </c>
      <c r="K11" s="90">
        <f>16350+10000-1500+21000</f>
        <v>45850</v>
      </c>
      <c r="L11" s="91">
        <v>45817.770000000004</v>
      </c>
      <c r="M11" s="92">
        <f t="shared" ref="M11:M24" si="4">K11-L11</f>
        <v>32.229999999995925</v>
      </c>
      <c r="N11" s="90">
        <v>0</v>
      </c>
      <c r="O11" s="91">
        <v>0</v>
      </c>
      <c r="P11" s="92">
        <f t="shared" ref="P11:P24" si="5">N11-O11</f>
        <v>0</v>
      </c>
      <c r="Q11" s="90">
        <v>0</v>
      </c>
      <c r="R11" s="91">
        <v>0</v>
      </c>
      <c r="S11" s="92">
        <f t="shared" ref="S11:S24" si="6">Q11-R11</f>
        <v>0</v>
      </c>
      <c r="T11" s="90">
        <v>0</v>
      </c>
      <c r="U11" s="91">
        <v>0</v>
      </c>
      <c r="V11" s="92">
        <f t="shared" ref="V11:V24" si="7">T11-U11</f>
        <v>0</v>
      </c>
      <c r="W11" s="90">
        <v>195046.39999999999</v>
      </c>
      <c r="X11" s="91">
        <v>195046.39999999999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2" t="s">
        <v>63</v>
      </c>
      <c r="D12" s="113"/>
      <c r="E12" s="86">
        <f t="shared" si="0"/>
        <v>149741</v>
      </c>
      <c r="F12" s="86">
        <f t="shared" si="0"/>
        <v>84471.679999999993</v>
      </c>
      <c r="G12" s="114">
        <f t="shared" si="1"/>
        <v>65269.320000000007</v>
      </c>
      <c r="H12" s="87">
        <f t="shared" si="2"/>
        <v>55900</v>
      </c>
      <c r="I12" s="88">
        <f t="shared" si="2"/>
        <v>41512.68</v>
      </c>
      <c r="J12" s="89">
        <f t="shared" si="3"/>
        <v>14387.32</v>
      </c>
      <c r="K12" s="90">
        <v>55900</v>
      </c>
      <c r="L12" s="91">
        <v>41512.68</v>
      </c>
      <c r="M12" s="92">
        <f t="shared" si="4"/>
        <v>14387.32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91000</v>
      </c>
      <c r="U12" s="91">
        <v>40118</v>
      </c>
      <c r="V12" s="92">
        <f t="shared" si="7"/>
        <v>50882</v>
      </c>
      <c r="W12" s="90">
        <v>2841</v>
      </c>
      <c r="X12" s="91">
        <v>2841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2" t="s">
        <v>22</v>
      </c>
      <c r="D13" s="113"/>
      <c r="E13" s="86">
        <f t="shared" si="0"/>
        <v>171150</v>
      </c>
      <c r="F13" s="86">
        <f t="shared" si="0"/>
        <v>3473.18</v>
      </c>
      <c r="G13" s="114">
        <f t="shared" si="1"/>
        <v>167676.82</v>
      </c>
      <c r="H13" s="87">
        <f t="shared" si="2"/>
        <v>171150</v>
      </c>
      <c r="I13" s="88">
        <f t="shared" si="2"/>
        <v>3473.18</v>
      </c>
      <c r="J13" s="89">
        <f t="shared" si="3"/>
        <v>167676.82</v>
      </c>
      <c r="K13" s="90">
        <v>171150</v>
      </c>
      <c r="L13" s="91">
        <v>3473.18</v>
      </c>
      <c r="M13" s="92">
        <f t="shared" si="4"/>
        <v>167676.82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2" t="s">
        <v>64</v>
      </c>
      <c r="D14" s="113"/>
      <c r="E14" s="86">
        <f t="shared" si="0"/>
        <v>2000</v>
      </c>
      <c r="F14" s="86">
        <f t="shared" si="0"/>
        <v>826.2</v>
      </c>
      <c r="G14" s="114">
        <f t="shared" si="1"/>
        <v>1173.8</v>
      </c>
      <c r="H14" s="87">
        <f t="shared" si="2"/>
        <v>2000</v>
      </c>
      <c r="I14" s="88">
        <f t="shared" si="2"/>
        <v>826.2</v>
      </c>
      <c r="J14" s="89">
        <f t="shared" si="3"/>
        <v>1173.8</v>
      </c>
      <c r="K14" s="90">
        <v>2000</v>
      </c>
      <c r="L14" s="91">
        <v>826.2</v>
      </c>
      <c r="M14" s="92">
        <f t="shared" si="4"/>
        <v>1173.8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2" t="s">
        <v>65</v>
      </c>
      <c r="D15" s="113"/>
      <c r="E15" s="86">
        <f t="shared" si="0"/>
        <v>0</v>
      </c>
      <c r="F15" s="86">
        <f t="shared" si="0"/>
        <v>0</v>
      </c>
      <c r="G15" s="114">
        <f t="shared" si="1"/>
        <v>0</v>
      </c>
      <c r="H15" s="87">
        <f t="shared" si="2"/>
        <v>0</v>
      </c>
      <c r="I15" s="88">
        <f t="shared" si="2"/>
        <v>0</v>
      </c>
      <c r="J15" s="89">
        <f t="shared" si="3"/>
        <v>0</v>
      </c>
      <c r="K15" s="90">
        <v>0</v>
      </c>
      <c r="L15" s="91">
        <v>0</v>
      </c>
      <c r="M15" s="92">
        <f t="shared" si="4"/>
        <v>0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2" t="s">
        <v>66</v>
      </c>
      <c r="D16" s="113"/>
      <c r="E16" s="86">
        <f t="shared" si="0"/>
        <v>10100</v>
      </c>
      <c r="F16" s="86">
        <f t="shared" si="0"/>
        <v>10061.280000000001</v>
      </c>
      <c r="G16" s="114">
        <f t="shared" si="1"/>
        <v>38.719999999999345</v>
      </c>
      <c r="H16" s="87">
        <f t="shared" si="2"/>
        <v>10100</v>
      </c>
      <c r="I16" s="88">
        <f t="shared" si="2"/>
        <v>10061.280000000001</v>
      </c>
      <c r="J16" s="89">
        <f t="shared" si="3"/>
        <v>38.719999999999345</v>
      </c>
      <c r="K16" s="90">
        <v>10100</v>
      </c>
      <c r="L16" s="91">
        <v>10061.280000000001</v>
      </c>
      <c r="M16" s="92">
        <f t="shared" si="4"/>
        <v>38.719999999999345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2" t="s">
        <v>67</v>
      </c>
      <c r="D17" s="113"/>
      <c r="E17" s="86">
        <f t="shared" si="0"/>
        <v>29800</v>
      </c>
      <c r="F17" s="86">
        <f t="shared" si="0"/>
        <v>15818.91</v>
      </c>
      <c r="G17" s="114">
        <f t="shared" si="1"/>
        <v>13981.09</v>
      </c>
      <c r="H17" s="87">
        <f t="shared" si="2"/>
        <v>29800</v>
      </c>
      <c r="I17" s="88">
        <f t="shared" si="2"/>
        <v>15818.91</v>
      </c>
      <c r="J17" s="89">
        <f t="shared" si="3"/>
        <v>13981.09</v>
      </c>
      <c r="K17" s="90">
        <v>29800</v>
      </c>
      <c r="L17" s="91">
        <v>15818.91</v>
      </c>
      <c r="M17" s="92">
        <f t="shared" si="4"/>
        <v>13981.09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2" t="s">
        <v>68</v>
      </c>
      <c r="D18" s="113"/>
      <c r="E18" s="86">
        <f t="shared" si="0"/>
        <v>0</v>
      </c>
      <c r="F18" s="86">
        <f t="shared" si="0"/>
        <v>0</v>
      </c>
      <c r="G18" s="114">
        <f t="shared" si="1"/>
        <v>0</v>
      </c>
      <c r="H18" s="87">
        <f t="shared" si="2"/>
        <v>0</v>
      </c>
      <c r="I18" s="88">
        <f t="shared" si="2"/>
        <v>0</v>
      </c>
      <c r="J18" s="89">
        <f t="shared" si="3"/>
        <v>0</v>
      </c>
      <c r="K18" s="90">
        <v>0</v>
      </c>
      <c r="L18" s="91">
        <v>0</v>
      </c>
      <c r="M18" s="92">
        <f t="shared" si="4"/>
        <v>0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2" t="s">
        <v>69</v>
      </c>
      <c r="D19" s="113"/>
      <c r="E19" s="86">
        <f t="shared" si="0"/>
        <v>21130</v>
      </c>
      <c r="F19" s="86">
        <f t="shared" si="0"/>
        <v>600</v>
      </c>
      <c r="G19" s="114">
        <f t="shared" si="1"/>
        <v>20530</v>
      </c>
      <c r="H19" s="87">
        <f t="shared" si="2"/>
        <v>21130</v>
      </c>
      <c r="I19" s="88">
        <f t="shared" si="2"/>
        <v>600</v>
      </c>
      <c r="J19" s="89">
        <f t="shared" si="3"/>
        <v>20530</v>
      </c>
      <c r="K19" s="90">
        <v>21130</v>
      </c>
      <c r="L19" s="91">
        <v>600</v>
      </c>
      <c r="M19" s="92">
        <f t="shared" si="4"/>
        <v>20530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5" t="s">
        <v>70</v>
      </c>
      <c r="D20" s="115"/>
      <c r="E20" s="86">
        <f t="shared" si="0"/>
        <v>1750</v>
      </c>
      <c r="F20" s="86">
        <f t="shared" si="0"/>
        <v>1716</v>
      </c>
      <c r="G20" s="114">
        <f t="shared" si="1"/>
        <v>34</v>
      </c>
      <c r="H20" s="87">
        <f t="shared" si="2"/>
        <v>1750</v>
      </c>
      <c r="I20" s="88">
        <f t="shared" si="2"/>
        <v>1716</v>
      </c>
      <c r="J20" s="89">
        <f t="shared" si="3"/>
        <v>34</v>
      </c>
      <c r="K20" s="90">
        <v>1750</v>
      </c>
      <c r="L20" s="91">
        <v>1716</v>
      </c>
      <c r="M20" s="92">
        <f t="shared" si="4"/>
        <v>34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2" t="s">
        <v>71</v>
      </c>
      <c r="D21" s="113"/>
      <c r="E21" s="86">
        <f t="shared" si="0"/>
        <v>0</v>
      </c>
      <c r="F21" s="86">
        <f t="shared" si="0"/>
        <v>0</v>
      </c>
      <c r="G21" s="114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2" t="s">
        <v>72</v>
      </c>
      <c r="D22" s="113"/>
      <c r="E22" s="86">
        <f t="shared" si="0"/>
        <v>700</v>
      </c>
      <c r="F22" s="86">
        <f t="shared" si="0"/>
        <v>680</v>
      </c>
      <c r="G22" s="114">
        <f t="shared" si="1"/>
        <v>20</v>
      </c>
      <c r="H22" s="87">
        <f t="shared" si="2"/>
        <v>700</v>
      </c>
      <c r="I22" s="88">
        <f t="shared" si="2"/>
        <v>680</v>
      </c>
      <c r="J22" s="89">
        <f t="shared" si="3"/>
        <v>20</v>
      </c>
      <c r="K22" s="90">
        <v>700</v>
      </c>
      <c r="L22" s="91">
        <v>680</v>
      </c>
      <c r="M22" s="92">
        <f t="shared" si="4"/>
        <v>20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2" t="s">
        <v>73</v>
      </c>
      <c r="D23" s="113"/>
      <c r="E23" s="86">
        <f t="shared" si="0"/>
        <v>199869</v>
      </c>
      <c r="F23" s="86">
        <f t="shared" si="0"/>
        <v>178519</v>
      </c>
      <c r="G23" s="114">
        <f t="shared" si="1"/>
        <v>21350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163519</v>
      </c>
      <c r="X23" s="91">
        <v>163519</v>
      </c>
      <c r="Y23" s="92">
        <f t="shared" si="8"/>
        <v>0</v>
      </c>
      <c r="Z23" s="90">
        <f>44000-7650</f>
        <v>36350</v>
      </c>
      <c r="AA23" s="91">
        <v>15000</v>
      </c>
      <c r="AB23" s="92">
        <f t="shared" si="9"/>
        <v>21350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/>
      <c r="AJ23" s="91"/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6" t="s">
        <v>74</v>
      </c>
      <c r="D24" s="117"/>
      <c r="E24" s="86">
        <f t="shared" si="0"/>
        <v>0</v>
      </c>
      <c r="F24" s="86">
        <f t="shared" si="0"/>
        <v>0</v>
      </c>
      <c r="G24" s="114">
        <f t="shared" si="1"/>
        <v>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0</v>
      </c>
      <c r="AJ24" s="91">
        <v>0</v>
      </c>
      <c r="AK24" s="92">
        <f t="shared" si="12"/>
        <v>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8" t="s">
        <v>75</v>
      </c>
      <c r="D25" s="118"/>
      <c r="E25" s="94">
        <f>H25+Q25+T25+W25+Z25+AC25+AF25+AI25</f>
        <v>0</v>
      </c>
      <c r="F25" s="94">
        <f t="shared" si="0"/>
        <v>0</v>
      </c>
      <c r="G25" s="119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8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0">
        <v>0</v>
      </c>
      <c r="AG25" s="91">
        <v>0</v>
      </c>
      <c r="AH25" s="99">
        <f>AF25-AG25</f>
        <v>0</v>
      </c>
      <c r="AI25" s="98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76</v>
      </c>
      <c r="B26" s="101"/>
      <c r="C26" s="101"/>
      <c r="D26" s="122"/>
      <c r="E26" s="120">
        <f t="shared" ref="E26:U26" si="13">SUM(E9:E25)</f>
        <v>2311326.4</v>
      </c>
      <c r="F26" s="103">
        <f t="shared" si="13"/>
        <v>1196822.6600000001</v>
      </c>
      <c r="G26" s="102">
        <f t="shared" si="13"/>
        <v>1114503.74</v>
      </c>
      <c r="H26" s="105">
        <f t="shared" si="13"/>
        <v>1822570</v>
      </c>
      <c r="I26" s="106">
        <f t="shared" si="13"/>
        <v>780298.26000000024</v>
      </c>
      <c r="J26" s="102">
        <f t="shared" si="13"/>
        <v>1042271.7399999999</v>
      </c>
      <c r="K26" s="120">
        <f t="shared" ref="K26:P26" si="14">SUM(K9:K25)</f>
        <v>1822570</v>
      </c>
      <c r="L26" s="103">
        <f t="shared" si="14"/>
        <v>780298.26000000024</v>
      </c>
      <c r="M26" s="104">
        <f t="shared" si="14"/>
        <v>1042271.7399999999</v>
      </c>
      <c r="N26" s="120">
        <f t="shared" si="14"/>
        <v>0</v>
      </c>
      <c r="O26" s="103">
        <f t="shared" si="14"/>
        <v>0</v>
      </c>
      <c r="P26" s="104">
        <f t="shared" si="14"/>
        <v>0</v>
      </c>
      <c r="Q26" s="120">
        <f t="shared" si="13"/>
        <v>0</v>
      </c>
      <c r="R26" s="103">
        <f t="shared" si="13"/>
        <v>0</v>
      </c>
      <c r="S26" s="104">
        <f t="shared" si="13"/>
        <v>0</v>
      </c>
      <c r="T26" s="105">
        <f t="shared" si="13"/>
        <v>91000</v>
      </c>
      <c r="U26" s="106">
        <f t="shared" si="13"/>
        <v>40118</v>
      </c>
      <c r="V26" s="104">
        <f>SUM(V9:V24)</f>
        <v>50882</v>
      </c>
      <c r="W26" s="107">
        <f>SUM(W9:W25)</f>
        <v>361406.4</v>
      </c>
      <c r="X26" s="106">
        <f>SUM(X9:X25)</f>
        <v>361406.4</v>
      </c>
      <c r="Y26" s="104">
        <f>SUM(Y9:Y24)</f>
        <v>0</v>
      </c>
      <c r="Z26" s="105">
        <f>SUM(Z9:Z25)</f>
        <v>36350</v>
      </c>
      <c r="AA26" s="106">
        <f>SUM(AA9:AA25)</f>
        <v>15000</v>
      </c>
      <c r="AB26" s="104">
        <f>SUM(AB9:AB24)</f>
        <v>21350</v>
      </c>
      <c r="AC26" s="105">
        <f>SUM(AC9:AC25)</f>
        <v>0</v>
      </c>
      <c r="AD26" s="106">
        <f>SUM(AD9:AD25)</f>
        <v>0</v>
      </c>
      <c r="AE26" s="104">
        <f>SUM(AE9:AE24)</f>
        <v>0</v>
      </c>
      <c r="AF26" s="105">
        <f>SUM(AF9:AF25)</f>
        <v>0</v>
      </c>
      <c r="AG26" s="106">
        <f>SUM(AG9:AG25)</f>
        <v>0</v>
      </c>
      <c r="AH26" s="104">
        <f>SUM(AH9:AH24)</f>
        <v>0</v>
      </c>
      <c r="AI26" s="105">
        <f>SUM(AI9:AI25)</f>
        <v>0</v>
      </c>
      <c r="AJ26" s="106">
        <f>SUM(AJ9:AJ25)</f>
        <v>0</v>
      </c>
      <c r="AK26" s="104">
        <f>SUM(AK9:AK24)</f>
        <v>0</v>
      </c>
      <c r="AL26" s="84"/>
      <c r="AM26" s="84"/>
      <c r="AN26" s="84"/>
    </row>
  </sheetData>
  <sheetProtection sheet="1" objects="1" scenarios="1"/>
  <mergeCells count="35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D641-ED18-44D0-9058-BFE95AE980D4}">
  <sheetPr codeName="Лист15"/>
  <dimension ref="A1:O128"/>
  <sheetViews>
    <sheetView zoomScale="89" zoomScaleNormal="89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45817.770000000004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45817.770000000004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1571.5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369.77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369.77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369.77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4350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4350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v>4350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10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12</v>
      </c>
      <c r="C45" s="12"/>
      <c r="D45" s="13">
        <v>29844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13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14</v>
      </c>
      <c r="C52" s="12"/>
      <c r="D52" s="13">
        <v>7672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7672</v>
      </c>
      <c r="D53" s="17"/>
      <c r="E53" s="18">
        <f>D52-C53</f>
        <v>0</v>
      </c>
    </row>
    <row r="54" spans="1:15" collapsed="1" x14ac:dyDescent="0.3">
      <c r="A54" s="11"/>
      <c r="B54" s="20" t="s">
        <v>15</v>
      </c>
      <c r="C54" s="17">
        <v>530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16</v>
      </c>
      <c r="C55" s="17">
        <v>1410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17</v>
      </c>
      <c r="C56" s="17">
        <v>2685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18</v>
      </c>
      <c r="C57" s="17">
        <v>320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19</v>
      </c>
      <c r="C58" s="17">
        <v>587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20</v>
      </c>
      <c r="C59" s="17">
        <v>500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21</v>
      </c>
      <c r="C60" s="17">
        <v>1640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22</v>
      </c>
      <c r="C78" s="5"/>
      <c r="D78" s="6">
        <f>SUM(D80:D111)</f>
        <v>3473.18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'ЗДО Тишковичі'!I13</f>
        <v>3473.18</v>
      </c>
      <c r="E79" s="8" t="b">
        <f>D79=D78</f>
        <v>1</v>
      </c>
    </row>
    <row r="80" spans="1:15" collapsed="1" x14ac:dyDescent="0.3">
      <c r="A80" s="14">
        <v>2240.1</v>
      </c>
      <c r="B80" s="12" t="s">
        <v>23</v>
      </c>
      <c r="C80" s="12"/>
      <c r="D80" s="13"/>
    </row>
    <row r="81" spans="1:5" x14ac:dyDescent="0.3">
      <c r="A81" s="14">
        <v>2240.1999999999998</v>
      </c>
      <c r="B81" s="24" t="s">
        <v>24</v>
      </c>
      <c r="C81" s="25"/>
      <c r="D81" s="13"/>
    </row>
    <row r="82" spans="1:5" ht="18.75" customHeight="1" x14ac:dyDescent="0.3">
      <c r="A82" s="14">
        <v>2240.3000000000002</v>
      </c>
      <c r="B82" s="24" t="s">
        <v>25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collapsed="1" x14ac:dyDescent="0.3">
      <c r="A84" s="14"/>
      <c r="B84" s="20"/>
      <c r="C84" s="17"/>
      <c r="D84" s="17"/>
    </row>
    <row r="85" spans="1:5" x14ac:dyDescent="0.3">
      <c r="A85" s="14"/>
      <c r="B85" s="20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4"/>
      <c r="C88" s="17"/>
      <c r="D88" s="17"/>
    </row>
    <row r="89" spans="1:5" x14ac:dyDescent="0.3">
      <c r="A89" s="14">
        <v>2240.4</v>
      </c>
      <c r="B89" s="24" t="s">
        <v>26</v>
      </c>
      <c r="C89" s="25"/>
      <c r="D89" s="13"/>
    </row>
    <row r="90" spans="1:5" x14ac:dyDescent="0.3">
      <c r="A90" s="14">
        <v>2240.5</v>
      </c>
      <c r="B90" s="24" t="s">
        <v>27</v>
      </c>
      <c r="C90" s="25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customHeight="1" collapsed="1" x14ac:dyDescent="0.3">
      <c r="A92" s="14"/>
      <c r="B92" s="26"/>
      <c r="C92" s="17"/>
      <c r="D92" s="17"/>
    </row>
    <row r="93" spans="1:5" ht="17.25" customHeight="1" x14ac:dyDescent="0.3">
      <c r="A93" s="14"/>
      <c r="B93" s="26"/>
      <c r="C93" s="17"/>
      <c r="D93" s="17"/>
    </row>
    <row r="94" spans="1:5" x14ac:dyDescent="0.3">
      <c r="A94" s="14"/>
      <c r="B94" s="26"/>
      <c r="C94" s="17"/>
      <c r="D94" s="17"/>
    </row>
    <row r="95" spans="1:5" x14ac:dyDescent="0.3">
      <c r="A95" s="14"/>
      <c r="B95" s="19"/>
      <c r="C95" s="17"/>
      <c r="D95" s="17"/>
    </row>
    <row r="96" spans="1:5" x14ac:dyDescent="0.3">
      <c r="A96" s="14"/>
      <c r="B96" s="19"/>
      <c r="C96" s="17"/>
      <c r="D96" s="17"/>
    </row>
    <row r="97" spans="1:5" x14ac:dyDescent="0.3">
      <c r="A97" s="14"/>
      <c r="B97" s="20"/>
      <c r="C97" s="17"/>
      <c r="D97" s="17"/>
    </row>
    <row r="98" spans="1:5" x14ac:dyDescent="0.3">
      <c r="A98" s="14"/>
      <c r="B98" s="20"/>
      <c r="C98" s="17"/>
      <c r="D98" s="17"/>
    </row>
    <row r="99" spans="1:5" x14ac:dyDescent="0.3">
      <c r="A99" s="14"/>
      <c r="B99" s="20"/>
      <c r="C99" s="17"/>
      <c r="D99" s="17"/>
    </row>
    <row r="100" spans="1:5" x14ac:dyDescent="0.3">
      <c r="A100" s="14">
        <v>2240.6</v>
      </c>
      <c r="B100" s="24" t="s">
        <v>28</v>
      </c>
      <c r="C100" s="25"/>
      <c r="D100" s="13"/>
    </row>
    <row r="101" spans="1:5" x14ac:dyDescent="0.3">
      <c r="A101" s="14">
        <v>2240.6999999999998</v>
      </c>
      <c r="B101" s="24" t="s">
        <v>29</v>
      </c>
      <c r="C101" s="25"/>
      <c r="D101" s="13"/>
    </row>
    <row r="102" spans="1:5" x14ac:dyDescent="0.3">
      <c r="A102" s="14">
        <v>2240.8000000000002</v>
      </c>
      <c r="B102" s="24" t="s">
        <v>30</v>
      </c>
      <c r="C102" s="25"/>
      <c r="D102" s="13"/>
    </row>
    <row r="103" spans="1:5" x14ac:dyDescent="0.3">
      <c r="A103" s="14">
        <v>2240.9</v>
      </c>
      <c r="B103" s="24" t="s">
        <v>31</v>
      </c>
      <c r="C103" s="25"/>
      <c r="D103" s="13"/>
    </row>
    <row r="104" spans="1:5" x14ac:dyDescent="0.3">
      <c r="A104" s="14">
        <v>2241.1</v>
      </c>
      <c r="B104" s="24" t="s">
        <v>32</v>
      </c>
      <c r="C104" s="25"/>
      <c r="D104" s="13"/>
    </row>
    <row r="105" spans="1:5" x14ac:dyDescent="0.3">
      <c r="A105" s="14">
        <v>2241.1999999999998</v>
      </c>
      <c r="B105" s="24" t="s">
        <v>33</v>
      </c>
      <c r="C105" s="25"/>
      <c r="D105" s="13"/>
    </row>
    <row r="106" spans="1:5" x14ac:dyDescent="0.3">
      <c r="A106" s="14">
        <v>2241.3000000000002</v>
      </c>
      <c r="B106" s="24" t="s">
        <v>34</v>
      </c>
      <c r="C106" s="25"/>
      <c r="D106" s="13">
        <v>900</v>
      </c>
    </row>
    <row r="107" spans="1:5" x14ac:dyDescent="0.3">
      <c r="A107" s="14">
        <v>2241.4</v>
      </c>
      <c r="B107" s="24" t="s">
        <v>35</v>
      </c>
      <c r="C107" s="25"/>
      <c r="D107" s="13"/>
    </row>
    <row r="108" spans="1:5" x14ac:dyDescent="0.3">
      <c r="A108" s="14">
        <v>2241.5</v>
      </c>
      <c r="B108" s="24" t="s">
        <v>36</v>
      </c>
      <c r="C108" s="25"/>
      <c r="D108" s="13"/>
    </row>
    <row r="109" spans="1:5" ht="38.25" customHeight="1" x14ac:dyDescent="0.3">
      <c r="A109" s="14">
        <v>2241.6</v>
      </c>
      <c r="B109" s="27" t="s">
        <v>37</v>
      </c>
      <c r="C109" s="25"/>
      <c r="D109" s="13"/>
    </row>
    <row r="110" spans="1:5" x14ac:dyDescent="0.3">
      <c r="A110" s="14">
        <v>2241.6999999999998</v>
      </c>
      <c r="B110" s="24" t="s">
        <v>38</v>
      </c>
      <c r="C110" s="25"/>
      <c r="D110" s="13"/>
    </row>
    <row r="111" spans="1:5" x14ac:dyDescent="0.3">
      <c r="A111" s="14">
        <v>2241.9</v>
      </c>
      <c r="B111" s="24" t="s">
        <v>39</v>
      </c>
      <c r="C111" s="25"/>
      <c r="D111" s="13">
        <v>2573.1799999999998</v>
      </c>
    </row>
    <row r="112" spans="1:5" hidden="1" outlineLevel="1" x14ac:dyDescent="0.3">
      <c r="A112" s="14"/>
      <c r="B112" s="15"/>
      <c r="C112" s="16">
        <f>SUM(C113:C127)</f>
        <v>2573.1800000000003</v>
      </c>
      <c r="D112" s="28"/>
      <c r="E112" s="18">
        <f>D111-C112</f>
        <v>0</v>
      </c>
    </row>
    <row r="113" spans="1:4" collapsed="1" x14ac:dyDescent="0.3">
      <c r="A113" s="14"/>
      <c r="B113" s="26" t="s">
        <v>40</v>
      </c>
      <c r="C113" s="17">
        <f>236.45+236.36+236.37+236.37+236.37</f>
        <v>1181.92</v>
      </c>
      <c r="D113" s="17"/>
    </row>
    <row r="114" spans="1:4" x14ac:dyDescent="0.3">
      <c r="A114" s="14"/>
      <c r="B114" s="26" t="s">
        <v>41</v>
      </c>
      <c r="C114" s="17">
        <f>539.44+560.46</f>
        <v>1099.9000000000001</v>
      </c>
      <c r="D114" s="17"/>
    </row>
    <row r="115" spans="1:4" x14ac:dyDescent="0.3">
      <c r="A115" s="14"/>
      <c r="B115" s="26" t="s">
        <v>42</v>
      </c>
      <c r="C115" s="17">
        <v>291.36</v>
      </c>
      <c r="D115" s="17"/>
    </row>
    <row r="116" spans="1:4" x14ac:dyDescent="0.3">
      <c r="A116" s="14"/>
      <c r="B116" s="26"/>
      <c r="C116" s="17"/>
      <c r="D116" s="17"/>
    </row>
    <row r="117" spans="1:4" x14ac:dyDescent="0.3">
      <c r="A117" s="14"/>
      <c r="B117" s="26"/>
      <c r="C117" s="17"/>
      <c r="D117" s="17"/>
    </row>
    <row r="118" spans="1:4" x14ac:dyDescent="0.3">
      <c r="A118" s="14"/>
      <c r="B118" s="26"/>
      <c r="C118" s="17"/>
      <c r="D118" s="17"/>
    </row>
    <row r="119" spans="1:4" x14ac:dyDescent="0.3">
      <c r="A119" s="14"/>
      <c r="B119" s="26"/>
      <c r="C119" s="17"/>
      <c r="D119" s="17"/>
    </row>
    <row r="120" spans="1:4" x14ac:dyDescent="0.3">
      <c r="A120" s="14"/>
      <c r="B120" s="20"/>
      <c r="C120" s="17"/>
      <c r="D120" s="17"/>
    </row>
    <row r="121" spans="1:4" x14ac:dyDescent="0.3">
      <c r="A121" s="14"/>
      <c r="B121" s="26"/>
      <c r="C121" s="17"/>
      <c r="D121" s="17"/>
    </row>
    <row r="122" spans="1:4" x14ac:dyDescent="0.3">
      <c r="A122" s="14"/>
      <c r="B122" s="19"/>
      <c r="C122" s="17"/>
      <c r="D122" s="17"/>
    </row>
    <row r="123" spans="1:4" x14ac:dyDescent="0.3">
      <c r="A123" s="14"/>
      <c r="B123" s="19"/>
      <c r="C123" s="17"/>
      <c r="D123" s="17"/>
    </row>
    <row r="124" spans="1:4" x14ac:dyDescent="0.3">
      <c r="A124" s="14"/>
      <c r="B124" s="19"/>
      <c r="C124" s="17"/>
      <c r="D124" s="17"/>
    </row>
    <row r="125" spans="1:4" x14ac:dyDescent="0.3">
      <c r="A125" s="14"/>
      <c r="B125" s="19"/>
      <c r="C125" s="17"/>
      <c r="D125" s="17"/>
    </row>
    <row r="126" spans="1:4" hidden="1" outlineLevel="1" x14ac:dyDescent="0.3">
      <c r="B126" s="29"/>
      <c r="D126" s="3" t="b">
        <f>D78=D79</f>
        <v>1</v>
      </c>
    </row>
    <row r="127" spans="1:4" collapsed="1" x14ac:dyDescent="0.3">
      <c r="B127" s="29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2021-07-25T05:26:24Z</dcterms:created>
  <dcterms:modified xsi:type="dcterms:W3CDTF">2021-07-25T05:26:25Z</dcterms:modified>
</cp:coreProperties>
</file>