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CC9BE99E-E059-4D7A-8AAB-2469CB20227A}" xr6:coauthVersionLast="36" xr6:coauthVersionMax="36" xr10:uidLastSave="{00000000-0000-0000-0000-000000000000}"/>
  <bookViews>
    <workbookView xWindow="0" yWindow="0" windowWidth="28800" windowHeight="12225" xr2:uid="{1777563C-1122-40F6-A512-F3F474FB69A6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X26" i="3"/>
  <c r="W26" i="3"/>
  <c r="U26" i="3"/>
  <c r="T26" i="3"/>
  <c r="R26" i="3"/>
  <c r="Q26" i="3"/>
  <c r="O26" i="3"/>
  <c r="N26" i="3"/>
  <c r="L26" i="3"/>
  <c r="K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H24" i="3"/>
  <c r="J24" i="3" s="1"/>
  <c r="F24" i="3"/>
  <c r="AH23" i="3"/>
  <c r="AE23" i="3"/>
  <c r="Z23" i="3"/>
  <c r="Z26" i="3" s="1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J19" i="3" s="1"/>
  <c r="H19" i="3"/>
  <c r="F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J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F15" i="3" s="1"/>
  <c r="H15" i="3"/>
  <c r="E15" i="3"/>
  <c r="AH14" i="3"/>
  <c r="AE14" i="3"/>
  <c r="AB14" i="3"/>
  <c r="Y14" i="3"/>
  <c r="V14" i="3"/>
  <c r="S14" i="3"/>
  <c r="P14" i="3"/>
  <c r="M14" i="3"/>
  <c r="I14" i="3"/>
  <c r="F14" i="3" s="1"/>
  <c r="H14" i="3"/>
  <c r="E14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G13" i="3" s="1"/>
  <c r="AH12" i="3"/>
  <c r="AE12" i="3"/>
  <c r="AB12" i="3"/>
  <c r="Y12" i="3"/>
  <c r="V12" i="3"/>
  <c r="S12" i="3"/>
  <c r="P12" i="3"/>
  <c r="M12" i="3"/>
  <c r="J12" i="3"/>
  <c r="I12" i="3"/>
  <c r="H12" i="3"/>
  <c r="F12" i="3"/>
  <c r="E12" i="3"/>
  <c r="G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G10" i="3" s="1"/>
  <c r="AH9" i="3"/>
  <c r="AE9" i="3"/>
  <c r="AB9" i="3"/>
  <c r="Y9" i="3"/>
  <c r="V9" i="3"/>
  <c r="S9" i="3"/>
  <c r="P9" i="3"/>
  <c r="M9" i="3"/>
  <c r="I9" i="3"/>
  <c r="H9" i="3"/>
  <c r="E9" i="3" s="1"/>
  <c r="C114" i="2"/>
  <c r="C113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G14" i="3" l="1"/>
  <c r="J13" i="3"/>
  <c r="J21" i="3"/>
  <c r="J23" i="3"/>
  <c r="J10" i="3"/>
  <c r="E21" i="3"/>
  <c r="G21" i="3" s="1"/>
  <c r="J15" i="3"/>
  <c r="F17" i="3"/>
  <c r="G17" i="3" s="1"/>
  <c r="G19" i="3"/>
  <c r="AB23" i="3"/>
  <c r="E23" i="3"/>
  <c r="G23" i="3" s="1"/>
  <c r="S26" i="3"/>
  <c r="AE26" i="3"/>
  <c r="J18" i="3"/>
  <c r="E18" i="3"/>
  <c r="G18" i="3" s="1"/>
  <c r="J9" i="3"/>
  <c r="G11" i="3"/>
  <c r="I26" i="3"/>
  <c r="F9" i="3"/>
  <c r="J11" i="3"/>
  <c r="G15" i="3"/>
  <c r="J25" i="3"/>
  <c r="F25" i="3"/>
  <c r="V26" i="3"/>
  <c r="AH26" i="3"/>
  <c r="J14" i="3"/>
  <c r="M26" i="3"/>
  <c r="Y26" i="3"/>
  <c r="J22" i="3"/>
  <c r="E22" i="3"/>
  <c r="G22" i="3" s="1"/>
  <c r="G25" i="3"/>
  <c r="H26" i="3"/>
  <c r="P26" i="3"/>
  <c r="AB26" i="3"/>
  <c r="J16" i="3"/>
  <c r="J20" i="3"/>
  <c r="E20" i="3"/>
  <c r="G20" i="3" s="1"/>
  <c r="E24" i="3"/>
  <c r="G24" i="3" s="1"/>
  <c r="E26" i="3" l="1"/>
  <c r="F26" i="3"/>
  <c r="J26" i="3"/>
  <c r="G9" i="3"/>
  <c r="G26" i="3" s="1"/>
</calcChain>
</file>

<file path=xl/sharedStrings.xml><?xml version="1.0" encoding="utf-8"?>
<sst xmlns="http://schemas.openxmlformats.org/spreadsheetml/2006/main" count="121" uniqueCount="92">
  <si>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</si>
  <si>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</si>
  <si>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</si>
  <si>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</si>
  <si>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</si>
  <si>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</si>
  <si>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</si>
  <si>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</si>
  <si>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</si>
  <si>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</si>
  <si>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шпалери, клей / 06.2021</t>
  </si>
  <si>
    <t>буд. матеріали / 07.2021</t>
  </si>
  <si>
    <t>плитка / 07.2021</t>
  </si>
  <si>
    <t>сантехніка / 09.2021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</si>
  <si>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</si>
  <si>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</si>
  <si>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</si>
  <si>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</si>
  <si>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</si>
  <si>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04.2021</t>
  </si>
  <si>
    <t>посуд / 04.2021</t>
  </si>
  <si>
    <t>каструлі / 04.2021</t>
  </si>
  <si>
    <t>чайник / 04.2021</t>
  </si>
  <si>
    <t>інвентар кухонний / 04.2021</t>
  </si>
  <si>
    <t>світильник / 05.2021</t>
  </si>
  <si>
    <t>вогнегасники / 06.2021</t>
  </si>
  <si>
    <t>столи виробничі / 08.2021</t>
  </si>
  <si>
    <t>комплект постільної білизни / 09.2021</t>
  </si>
  <si>
    <t>ваги мед. / 09.2021</t>
  </si>
  <si>
    <t>електрочайник / 09.2021</t>
  </si>
  <si>
    <t>контейнер для сміття / 09.2021</t>
  </si>
  <si>
    <t>тонометри 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</si>
  <si>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</si>
  <si>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</si>
  <si>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</si>
  <si>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</si>
  <si>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</si>
  <si>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</si>
  <si>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БФП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</si>
  <si>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</si>
  <si>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</si>
  <si>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</si>
  <si>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</si>
  <si>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</si>
  <si>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</si>
  <si>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</si>
  <si>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</si>
  <si>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</si>
  <si>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</si>
  <si>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</si>
  <si>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</si>
  <si>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 2021</t>
  </si>
  <si>
    <t>дослідження змивів та проб води / 03,06,08. 2021</t>
  </si>
  <si>
    <t>показники освітлення мікро. лаб. досл / 03. 2021</t>
  </si>
  <si>
    <t>проект вогнез. обробки деревяних конструкцій / 08.2021</t>
  </si>
  <si>
    <t>вогнез. обробка деревяних конструкцій / 08.2021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</si>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</sst>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7" fillId="0" borderId="0" xfId="1" applyFont="1" applyProtection="1">
      <protection locked="0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29" xfId="1" applyFont="1" applyBorder="1" applyAlignment="1">
      <alignment horizontal="left" vertical="top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7C21AD17-2922-449D-BCA8-BC10777AD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065A-9EFE-47B7-85E1-A2BA03349341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C1" sqref="AC1:AH1048576"/>
    </sheetView>
  </sheetViews>
  <sheetFormatPr defaultRowHeight="15.75" x14ac:dyDescent="0.25"/>
  <cols>
    <col min="1" max="1" width="13" style="85" customWidth="1"/>
    <col min="2" max="2" width="12.28515625" style="86" customWidth="1"/>
    <col min="3" max="3" width="16" style="87" customWidth="1"/>
    <col min="4" max="4" width="38.5703125" style="53" customWidth="1"/>
    <col min="5" max="5" width="25" style="53" customWidth="1"/>
    <col min="6" max="10" width="25" style="87" customWidth="1"/>
    <col min="11" max="11" width="25" style="53" customWidth="1"/>
    <col min="12" max="13" width="25" style="87" customWidth="1"/>
    <col min="14" max="14" width="21.140625" style="53" hidden="1" customWidth="1"/>
    <col min="15" max="16" width="21.140625" style="87" hidden="1" customWidth="1"/>
    <col min="17" max="17" width="21.140625" style="53" hidden="1" customWidth="1"/>
    <col min="18" max="19" width="21.140625" style="87" hidden="1" customWidth="1"/>
    <col min="20" max="20" width="18.85546875" style="53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3" customWidth="1"/>
    <col min="27" max="28" width="18.85546875" style="87" customWidth="1"/>
    <col min="29" max="29" width="18.85546875" style="53" hidden="1" customWidth="1"/>
    <col min="30" max="31" width="18.85546875" style="87" hidden="1" customWidth="1"/>
    <col min="32" max="32" width="18.85546875" style="53" hidden="1" customWidth="1"/>
    <col min="33" max="34" width="18.85546875" style="87" hidden="1" customWidth="1"/>
    <col min="35" max="37" width="18.140625" style="87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106" t="s">
        <v>57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31"/>
      <c r="AD2" s="31"/>
      <c r="AE2" s="31"/>
    </row>
    <row r="3" spans="1:38" s="30" customFormat="1" ht="17.25" customHeight="1" x14ac:dyDescent="0.35">
      <c r="A3" s="2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31"/>
      <c r="AD3" s="31"/>
      <c r="AE3" s="31"/>
    </row>
    <row r="4" spans="1:38" s="30" customFormat="1" ht="21.75" customHeight="1" x14ac:dyDescent="0.35">
      <c r="A4" s="25"/>
      <c r="B4" s="106" t="s">
        <v>58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107" t="s">
        <v>59</v>
      </c>
      <c r="B6" s="109" t="s">
        <v>60</v>
      </c>
      <c r="C6" s="111" t="s">
        <v>61</v>
      </c>
      <c r="D6" s="112"/>
      <c r="E6" s="115" t="s">
        <v>62</v>
      </c>
      <c r="F6" s="116"/>
      <c r="G6" s="117"/>
      <c r="H6" s="118" t="s">
        <v>63</v>
      </c>
      <c r="I6" s="119"/>
      <c r="J6" s="99"/>
      <c r="K6" s="120" t="s">
        <v>64</v>
      </c>
      <c r="L6" s="121"/>
      <c r="M6" s="122"/>
      <c r="N6" s="120" t="s">
        <v>65</v>
      </c>
      <c r="O6" s="121"/>
      <c r="P6" s="122"/>
      <c r="Q6" s="120" t="s">
        <v>66</v>
      </c>
      <c r="R6" s="121"/>
      <c r="S6" s="122"/>
      <c r="T6" s="97" t="s">
        <v>67</v>
      </c>
      <c r="U6" s="98"/>
      <c r="V6" s="99"/>
      <c r="W6" s="98" t="s">
        <v>68</v>
      </c>
      <c r="X6" s="98"/>
      <c r="Y6" s="100"/>
      <c r="Z6" s="97" t="s">
        <v>69</v>
      </c>
      <c r="AA6" s="98"/>
      <c r="AB6" s="99"/>
      <c r="AC6" s="101" t="s">
        <v>70</v>
      </c>
      <c r="AD6" s="102"/>
      <c r="AE6" s="103"/>
      <c r="AF6" s="97" t="s">
        <v>71</v>
      </c>
      <c r="AG6" s="98"/>
      <c r="AH6" s="99"/>
    </row>
    <row r="7" spans="1:38" s="30" customFormat="1" ht="54" customHeight="1" thickBot="1" x14ac:dyDescent="0.3">
      <c r="A7" s="108"/>
      <c r="B7" s="110"/>
      <c r="C7" s="113"/>
      <c r="D7" s="114"/>
      <c r="E7" s="33" t="s">
        <v>72</v>
      </c>
      <c r="F7" s="34" t="s">
        <v>73</v>
      </c>
      <c r="G7" s="35" t="s">
        <v>74</v>
      </c>
      <c r="H7" s="33" t="s">
        <v>72</v>
      </c>
      <c r="I7" s="34" t="s">
        <v>73</v>
      </c>
      <c r="J7" s="35" t="s">
        <v>74</v>
      </c>
      <c r="K7" s="33" t="s">
        <v>72</v>
      </c>
      <c r="L7" s="34" t="s">
        <v>73</v>
      </c>
      <c r="M7" s="35" t="s">
        <v>74</v>
      </c>
      <c r="N7" s="33" t="s">
        <v>72</v>
      </c>
      <c r="O7" s="34" t="s">
        <v>73</v>
      </c>
      <c r="P7" s="35" t="s">
        <v>74</v>
      </c>
      <c r="Q7" s="33" t="s">
        <v>72</v>
      </c>
      <c r="R7" s="34" t="s">
        <v>73</v>
      </c>
      <c r="S7" s="35" t="s">
        <v>74</v>
      </c>
      <c r="T7" s="33" t="s">
        <v>72</v>
      </c>
      <c r="U7" s="34" t="s">
        <v>73</v>
      </c>
      <c r="V7" s="35" t="s">
        <v>74</v>
      </c>
      <c r="W7" s="33" t="s">
        <v>72</v>
      </c>
      <c r="X7" s="34" t="s">
        <v>73</v>
      </c>
      <c r="Y7" s="35" t="s">
        <v>74</v>
      </c>
      <c r="Z7" s="33" t="s">
        <v>72</v>
      </c>
      <c r="AA7" s="34" t="s">
        <v>73</v>
      </c>
      <c r="AB7" s="35" t="s">
        <v>74</v>
      </c>
      <c r="AC7" s="33" t="s">
        <v>72</v>
      </c>
      <c r="AD7" s="34" t="s">
        <v>73</v>
      </c>
      <c r="AE7" s="35" t="s">
        <v>74</v>
      </c>
      <c r="AF7" s="33" t="s">
        <v>72</v>
      </c>
      <c r="AG7" s="34" t="s">
        <v>73</v>
      </c>
      <c r="AH7" s="35" t="s">
        <v>74</v>
      </c>
    </row>
    <row r="8" spans="1:38" s="44" customFormat="1" ht="15" thickBot="1" x14ac:dyDescent="0.25">
      <c r="A8" s="36">
        <v>1</v>
      </c>
      <c r="B8" s="37">
        <v>2</v>
      </c>
      <c r="C8" s="104">
        <v>3</v>
      </c>
      <c r="D8" s="105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94" t="s">
        <v>91</v>
      </c>
      <c r="B9" s="79">
        <v>2111</v>
      </c>
      <c r="C9" s="95" t="s">
        <v>75</v>
      </c>
      <c r="D9" s="96"/>
      <c r="E9" s="45">
        <f>H9+T9+W9+Z9+AC9++AF9</f>
        <v>1200650</v>
      </c>
      <c r="F9" s="46">
        <f>I9+U9+X9+AA9+AD9++AG9</f>
        <v>694717.7100000002</v>
      </c>
      <c r="G9" s="80">
        <f>E9-F9</f>
        <v>505932.2899999998</v>
      </c>
      <c r="H9" s="47">
        <f>K9+N9+Q9</f>
        <v>1200650</v>
      </c>
      <c r="I9" s="48">
        <f>L9+O9+R9</f>
        <v>694717.7100000002</v>
      </c>
      <c r="J9" s="49">
        <f>H9-I9</f>
        <v>505932.2899999998</v>
      </c>
      <c r="K9" s="50">
        <v>1200650</v>
      </c>
      <c r="L9" s="51">
        <v>694717.7100000002</v>
      </c>
      <c r="M9" s="52">
        <f>K9-L9</f>
        <v>505932.2899999998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v>0</v>
      </c>
      <c r="U9" s="51">
        <v>0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94"/>
      <c r="B10" s="54">
        <v>2120</v>
      </c>
      <c r="C10" s="89" t="s">
        <v>76</v>
      </c>
      <c r="D10" s="90"/>
      <c r="E10" s="55">
        <f t="shared" ref="E10:F25" si="1">H10+T10+W10+Z10+AC10++AF10</f>
        <v>264200</v>
      </c>
      <c r="F10" s="56">
        <f t="shared" si="1"/>
        <v>157320.43999999997</v>
      </c>
      <c r="G10" s="81">
        <f>E10-F10</f>
        <v>106879.56000000003</v>
      </c>
      <c r="H10" s="57">
        <f>K10+N10+Q10</f>
        <v>264200</v>
      </c>
      <c r="I10" s="58">
        <f>L10+O10+R10</f>
        <v>157320.43999999997</v>
      </c>
      <c r="J10" s="59">
        <f>H10-I10</f>
        <v>106879.56000000003</v>
      </c>
      <c r="K10" s="60">
        <v>264200</v>
      </c>
      <c r="L10" s="61">
        <v>157320.43999999997</v>
      </c>
      <c r="M10" s="62">
        <f>K10-L10</f>
        <v>106879.56000000003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v>0</v>
      </c>
      <c r="U10" s="61">
        <v>0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94"/>
      <c r="B11" s="54">
        <v>2210</v>
      </c>
      <c r="C11" s="89" t="s">
        <v>2</v>
      </c>
      <c r="D11" s="90"/>
      <c r="E11" s="55">
        <f t="shared" si="1"/>
        <v>290046.40000000002</v>
      </c>
      <c r="F11" s="56">
        <f t="shared" si="1"/>
        <v>288378.96999999997</v>
      </c>
      <c r="G11" s="81">
        <f t="shared" ref="G11:G24" si="2">E11-F11</f>
        <v>1667.4300000000512</v>
      </c>
      <c r="H11" s="57">
        <f t="shared" ref="H11:I25" si="3">K11+N11+Q11</f>
        <v>95000</v>
      </c>
      <c r="I11" s="58">
        <f t="shared" si="3"/>
        <v>93332.57</v>
      </c>
      <c r="J11" s="59">
        <f t="shared" ref="J11:J24" si="4">H11-I11</f>
        <v>1667.429999999993</v>
      </c>
      <c r="K11" s="60">
        <v>95000</v>
      </c>
      <c r="L11" s="61">
        <v>93332.57</v>
      </c>
      <c r="M11" s="62">
        <f t="shared" ref="M11:M24" si="5">K11-L11</f>
        <v>1667.429999999993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0</v>
      </c>
      <c r="U11" s="61">
        <v>0</v>
      </c>
      <c r="V11" s="62">
        <f t="shared" ref="V11:V24" si="8">T11-U11</f>
        <v>0</v>
      </c>
      <c r="W11" s="60">
        <v>195046.39999999999</v>
      </c>
      <c r="X11" s="61">
        <v>195046.39999999999</v>
      </c>
      <c r="Y11" s="62">
        <f t="shared" ref="Y11:Y24" si="9">W11-X11</f>
        <v>0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94"/>
      <c r="B12" s="54">
        <v>2230</v>
      </c>
      <c r="C12" s="89" t="s">
        <v>77</v>
      </c>
      <c r="D12" s="90"/>
      <c r="E12" s="55">
        <f t="shared" si="1"/>
        <v>149741</v>
      </c>
      <c r="F12" s="56">
        <f t="shared" si="1"/>
        <v>104590.55</v>
      </c>
      <c r="G12" s="81">
        <f t="shared" si="2"/>
        <v>45150.45</v>
      </c>
      <c r="H12" s="57">
        <f t="shared" si="3"/>
        <v>55900</v>
      </c>
      <c r="I12" s="58">
        <f t="shared" si="3"/>
        <v>48736.100000000006</v>
      </c>
      <c r="J12" s="59">
        <f t="shared" si="4"/>
        <v>7163.8999999999942</v>
      </c>
      <c r="K12" s="60">
        <v>55900</v>
      </c>
      <c r="L12" s="61">
        <v>48736.100000000006</v>
      </c>
      <c r="M12" s="62">
        <f t="shared" si="5"/>
        <v>7163.8999999999942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91000</v>
      </c>
      <c r="U12" s="61">
        <v>53013.45</v>
      </c>
      <c r="V12" s="62">
        <f t="shared" si="8"/>
        <v>37986.550000000003</v>
      </c>
      <c r="W12" s="60">
        <v>2841</v>
      </c>
      <c r="X12" s="61">
        <v>2841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94"/>
      <c r="B13" s="54">
        <v>2240</v>
      </c>
      <c r="C13" s="89" t="s">
        <v>32</v>
      </c>
      <c r="D13" s="90"/>
      <c r="E13" s="55">
        <f t="shared" si="1"/>
        <v>171150</v>
      </c>
      <c r="F13" s="56">
        <f t="shared" si="1"/>
        <v>16241.48</v>
      </c>
      <c r="G13" s="81">
        <f t="shared" si="2"/>
        <v>154908.51999999999</v>
      </c>
      <c r="H13" s="57">
        <f t="shared" si="3"/>
        <v>171150</v>
      </c>
      <c r="I13" s="58">
        <f t="shared" si="3"/>
        <v>16241.48</v>
      </c>
      <c r="J13" s="59">
        <f t="shared" si="4"/>
        <v>154908.51999999999</v>
      </c>
      <c r="K13" s="60">
        <v>171150</v>
      </c>
      <c r="L13" s="61">
        <v>16241.48</v>
      </c>
      <c r="M13" s="62">
        <f t="shared" si="5"/>
        <v>154908.51999999999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94"/>
      <c r="B14" s="54">
        <v>2250</v>
      </c>
      <c r="C14" s="89" t="s">
        <v>78</v>
      </c>
      <c r="D14" s="90"/>
      <c r="E14" s="55">
        <f t="shared" si="1"/>
        <v>1000</v>
      </c>
      <c r="F14" s="56">
        <f t="shared" si="1"/>
        <v>826.2</v>
      </c>
      <c r="G14" s="81">
        <f t="shared" si="2"/>
        <v>173.79999999999995</v>
      </c>
      <c r="H14" s="57">
        <f t="shared" si="3"/>
        <v>1000</v>
      </c>
      <c r="I14" s="58">
        <f t="shared" si="3"/>
        <v>826.2</v>
      </c>
      <c r="J14" s="59">
        <f t="shared" si="4"/>
        <v>173.79999999999995</v>
      </c>
      <c r="K14" s="60">
        <v>1000</v>
      </c>
      <c r="L14" s="61">
        <v>826.2</v>
      </c>
      <c r="M14" s="62">
        <f t="shared" si="5"/>
        <v>173.79999999999995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94"/>
      <c r="B15" s="54">
        <v>2271</v>
      </c>
      <c r="C15" s="89" t="s">
        <v>79</v>
      </c>
      <c r="D15" s="90"/>
      <c r="E15" s="55">
        <f t="shared" si="1"/>
        <v>0</v>
      </c>
      <c r="F15" s="56">
        <f t="shared" si="1"/>
        <v>0</v>
      </c>
      <c r="G15" s="81">
        <f t="shared" si="2"/>
        <v>0</v>
      </c>
      <c r="H15" s="57">
        <f t="shared" si="3"/>
        <v>0</v>
      </c>
      <c r="I15" s="58">
        <f t="shared" si="3"/>
        <v>0</v>
      </c>
      <c r="J15" s="59">
        <f t="shared" si="4"/>
        <v>0</v>
      </c>
      <c r="K15" s="60">
        <v>0</v>
      </c>
      <c r="L15" s="61">
        <v>0</v>
      </c>
      <c r="M15" s="62">
        <f t="shared" si="5"/>
        <v>0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94"/>
      <c r="B16" s="54">
        <v>2272</v>
      </c>
      <c r="C16" s="89" t="s">
        <v>80</v>
      </c>
      <c r="D16" s="90"/>
      <c r="E16" s="55">
        <f t="shared" si="1"/>
        <v>10100</v>
      </c>
      <c r="F16" s="56">
        <f t="shared" si="1"/>
        <v>10061.280000000001</v>
      </c>
      <c r="G16" s="81">
        <f t="shared" si="2"/>
        <v>38.719999999999345</v>
      </c>
      <c r="H16" s="57">
        <f t="shared" si="3"/>
        <v>10100</v>
      </c>
      <c r="I16" s="58">
        <f t="shared" si="3"/>
        <v>10061.280000000001</v>
      </c>
      <c r="J16" s="59">
        <f t="shared" si="4"/>
        <v>38.719999999999345</v>
      </c>
      <c r="K16" s="60">
        <v>10100</v>
      </c>
      <c r="L16" s="61">
        <v>10061.280000000001</v>
      </c>
      <c r="M16" s="62">
        <f t="shared" si="5"/>
        <v>38.719999999999345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94"/>
      <c r="B17" s="54">
        <v>2273</v>
      </c>
      <c r="C17" s="89" t="s">
        <v>81</v>
      </c>
      <c r="D17" s="90"/>
      <c r="E17" s="55">
        <f t="shared" si="1"/>
        <v>36130</v>
      </c>
      <c r="F17" s="56">
        <f t="shared" si="1"/>
        <v>20838.2</v>
      </c>
      <c r="G17" s="81">
        <f t="shared" si="2"/>
        <v>15291.8</v>
      </c>
      <c r="H17" s="57">
        <f t="shared" si="3"/>
        <v>36130</v>
      </c>
      <c r="I17" s="58">
        <f t="shared" si="3"/>
        <v>20838.2</v>
      </c>
      <c r="J17" s="59">
        <f t="shared" si="4"/>
        <v>15291.8</v>
      </c>
      <c r="K17" s="60">
        <v>36130</v>
      </c>
      <c r="L17" s="61">
        <v>20838.2</v>
      </c>
      <c r="M17" s="62">
        <f t="shared" si="5"/>
        <v>15291.8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94"/>
      <c r="B18" s="54">
        <v>2274</v>
      </c>
      <c r="C18" s="89" t="s">
        <v>82</v>
      </c>
      <c r="D18" s="90"/>
      <c r="E18" s="55">
        <f t="shared" si="1"/>
        <v>0</v>
      </c>
      <c r="F18" s="56">
        <f t="shared" si="1"/>
        <v>0</v>
      </c>
      <c r="G18" s="81">
        <f t="shared" si="2"/>
        <v>0</v>
      </c>
      <c r="H18" s="57">
        <f t="shared" si="3"/>
        <v>0</v>
      </c>
      <c r="I18" s="58">
        <f t="shared" si="3"/>
        <v>0</v>
      </c>
      <c r="J18" s="59">
        <f t="shared" si="4"/>
        <v>0</v>
      </c>
      <c r="K18" s="60">
        <v>0</v>
      </c>
      <c r="L18" s="61">
        <v>0</v>
      </c>
      <c r="M18" s="62">
        <f t="shared" si="5"/>
        <v>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94"/>
      <c r="B19" s="54">
        <v>2275</v>
      </c>
      <c r="C19" s="89" t="s">
        <v>83</v>
      </c>
      <c r="D19" s="90"/>
      <c r="E19" s="55">
        <f t="shared" si="1"/>
        <v>21130</v>
      </c>
      <c r="F19" s="56">
        <f t="shared" si="1"/>
        <v>12150</v>
      </c>
      <c r="G19" s="81">
        <f t="shared" si="2"/>
        <v>8980</v>
      </c>
      <c r="H19" s="57">
        <f t="shared" si="3"/>
        <v>21130</v>
      </c>
      <c r="I19" s="58">
        <f t="shared" si="3"/>
        <v>12150</v>
      </c>
      <c r="J19" s="59">
        <f t="shared" si="4"/>
        <v>8980</v>
      </c>
      <c r="K19" s="60">
        <v>21130</v>
      </c>
      <c r="L19" s="61">
        <v>12150</v>
      </c>
      <c r="M19" s="62">
        <f t="shared" si="5"/>
        <v>8980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94"/>
      <c r="B20" s="54">
        <v>2282</v>
      </c>
      <c r="C20" s="88" t="s">
        <v>84</v>
      </c>
      <c r="D20" s="88"/>
      <c r="E20" s="55">
        <f t="shared" si="1"/>
        <v>2700</v>
      </c>
      <c r="F20" s="56">
        <f t="shared" si="1"/>
        <v>2536</v>
      </c>
      <c r="G20" s="81">
        <f t="shared" si="2"/>
        <v>164</v>
      </c>
      <c r="H20" s="57">
        <f t="shared" si="3"/>
        <v>2700</v>
      </c>
      <c r="I20" s="58">
        <f t="shared" si="3"/>
        <v>2536</v>
      </c>
      <c r="J20" s="59">
        <f t="shared" si="4"/>
        <v>164</v>
      </c>
      <c r="K20" s="60">
        <v>2700</v>
      </c>
      <c r="L20" s="61">
        <v>2536</v>
      </c>
      <c r="M20" s="62">
        <f t="shared" si="5"/>
        <v>164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94"/>
      <c r="B21" s="54">
        <v>2730</v>
      </c>
      <c r="C21" s="89" t="s">
        <v>85</v>
      </c>
      <c r="D21" s="90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94"/>
      <c r="B22" s="54">
        <v>2800</v>
      </c>
      <c r="C22" s="89" t="s">
        <v>86</v>
      </c>
      <c r="D22" s="90"/>
      <c r="E22" s="55">
        <f t="shared" si="1"/>
        <v>700</v>
      </c>
      <c r="F22" s="56">
        <f t="shared" si="1"/>
        <v>680</v>
      </c>
      <c r="G22" s="81">
        <f t="shared" si="2"/>
        <v>20</v>
      </c>
      <c r="H22" s="57">
        <f t="shared" si="3"/>
        <v>700</v>
      </c>
      <c r="I22" s="58">
        <f t="shared" si="3"/>
        <v>680</v>
      </c>
      <c r="J22" s="59">
        <f t="shared" si="4"/>
        <v>20</v>
      </c>
      <c r="K22" s="60">
        <v>700</v>
      </c>
      <c r="L22" s="61">
        <v>680</v>
      </c>
      <c r="M22" s="62">
        <f t="shared" si="5"/>
        <v>20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94"/>
      <c r="B23" s="54">
        <v>3110</v>
      </c>
      <c r="C23" s="89" t="s">
        <v>87</v>
      </c>
      <c r="D23" s="90"/>
      <c r="E23" s="55">
        <f t="shared" si="1"/>
        <v>199869</v>
      </c>
      <c r="F23" s="56">
        <f t="shared" si="1"/>
        <v>178519</v>
      </c>
      <c r="G23" s="81">
        <f t="shared" si="2"/>
        <v>21350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163519</v>
      </c>
      <c r="X23" s="61">
        <v>163519</v>
      </c>
      <c r="Y23" s="62">
        <f t="shared" si="9"/>
        <v>0</v>
      </c>
      <c r="Z23" s="60">
        <f>44000-7650</f>
        <v>36350</v>
      </c>
      <c r="AA23" s="61">
        <v>15000</v>
      </c>
      <c r="AB23" s="62">
        <f t="shared" si="0"/>
        <v>21350</v>
      </c>
      <c r="AC23" s="60">
        <v>0</v>
      </c>
      <c r="AD23" s="61">
        <v>0</v>
      </c>
      <c r="AE23" s="62">
        <f t="shared" si="10"/>
        <v>0</v>
      </c>
      <c r="AF23" s="60"/>
      <c r="AG23" s="61"/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94"/>
      <c r="B24" s="63">
        <v>3132</v>
      </c>
      <c r="C24" s="91" t="s">
        <v>88</v>
      </c>
      <c r="D24" s="92"/>
      <c r="E24" s="55">
        <f t="shared" si="1"/>
        <v>0</v>
      </c>
      <c r="F24" s="56">
        <f t="shared" si="1"/>
        <v>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94"/>
      <c r="B25" s="63">
        <v>3142</v>
      </c>
      <c r="C25" s="93" t="s">
        <v>89</v>
      </c>
      <c r="D25" s="93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90</v>
      </c>
      <c r="B26" s="72"/>
      <c r="C26" s="72"/>
      <c r="D26" s="84"/>
      <c r="E26" s="83">
        <f t="shared" ref="E26:U26" si="12">SUM(E9:E25)</f>
        <v>2347416.4</v>
      </c>
      <c r="F26" s="74">
        <f t="shared" si="12"/>
        <v>1486859.83</v>
      </c>
      <c r="G26" s="73">
        <f t="shared" si="12"/>
        <v>860556.57</v>
      </c>
      <c r="H26" s="76">
        <f t="shared" si="12"/>
        <v>1858660</v>
      </c>
      <c r="I26" s="77">
        <f t="shared" si="12"/>
        <v>1057439.98</v>
      </c>
      <c r="J26" s="73">
        <f t="shared" si="12"/>
        <v>801220.0199999999</v>
      </c>
      <c r="K26" s="83">
        <f t="shared" si="12"/>
        <v>1858660</v>
      </c>
      <c r="L26" s="74">
        <f t="shared" si="12"/>
        <v>1057439.98</v>
      </c>
      <c r="M26" s="75">
        <f t="shared" si="12"/>
        <v>801220.0199999999</v>
      </c>
      <c r="N26" s="83">
        <f t="shared" si="12"/>
        <v>0</v>
      </c>
      <c r="O26" s="74">
        <f t="shared" si="12"/>
        <v>0</v>
      </c>
      <c r="P26" s="75">
        <f t="shared" si="12"/>
        <v>0</v>
      </c>
      <c r="Q26" s="83">
        <f t="shared" si="12"/>
        <v>0</v>
      </c>
      <c r="R26" s="74">
        <f t="shared" si="12"/>
        <v>0</v>
      </c>
      <c r="S26" s="75">
        <f t="shared" si="12"/>
        <v>0</v>
      </c>
      <c r="T26" s="76">
        <f t="shared" si="12"/>
        <v>91000</v>
      </c>
      <c r="U26" s="77">
        <f t="shared" si="12"/>
        <v>53013.45</v>
      </c>
      <c r="V26" s="75">
        <f>SUM(V9:V24)</f>
        <v>37986.550000000003</v>
      </c>
      <c r="W26" s="78">
        <f>SUM(W9:W25)</f>
        <v>361406.4</v>
      </c>
      <c r="X26" s="77">
        <f>SUM(X9:X25)</f>
        <v>361406.4</v>
      </c>
      <c r="Y26" s="75">
        <f>SUM(Y9:Y24)</f>
        <v>0</v>
      </c>
      <c r="Z26" s="76">
        <f>SUM(Z9:Z25)</f>
        <v>36350</v>
      </c>
      <c r="AA26" s="77">
        <f>SUM(AA9:AA25)</f>
        <v>15000</v>
      </c>
      <c r="AB26" s="75">
        <f>SUM(AB9:AB24)</f>
        <v>21350</v>
      </c>
      <c r="AC26" s="76">
        <f>SUM(AC9:AC25)</f>
        <v>0</v>
      </c>
      <c r="AD26" s="77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61C0-8662-4D95-B9E1-CECC9A11FA8B}">
  <sheetPr codeName="Лист15"/>
  <dimension ref="A1:O128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'ЗДО Тишковичі'!B4</f>
        <v>за 9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SUM(D6:D52)</f>
        <v>93332.57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Тишковичі'!I11</f>
        <v>93332.57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6" t="s">
        <v>3</v>
      </c>
      <c r="C6" s="126"/>
      <c r="D6" s="10">
        <v>2642.48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6" t="s">
        <v>4</v>
      </c>
      <c r="C7" s="126"/>
      <c r="D7" s="10">
        <v>563.52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563.52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369.77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6" t="s">
        <v>7</v>
      </c>
      <c r="C15" s="126"/>
      <c r="D15" s="10">
        <v>2455.91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6" t="s">
        <v>8</v>
      </c>
      <c r="C16" s="126"/>
      <c r="D16" s="10">
        <v>646.21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6" t="s">
        <v>9</v>
      </c>
      <c r="C17" s="126"/>
      <c r="D17" s="10">
        <v>15135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15135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v>4350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v>308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v>2040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v>8437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6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6" t="s">
        <v>14</v>
      </c>
      <c r="C38" s="126"/>
      <c r="D38" s="10">
        <v>6079.06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6" t="s">
        <v>15</v>
      </c>
      <c r="C39" s="126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6" t="s">
        <v>16</v>
      </c>
      <c r="C45" s="126"/>
      <c r="D45" s="10">
        <v>30451.4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>
        <v>2210.9</v>
      </c>
      <c r="B46" s="126" t="s">
        <v>17</v>
      </c>
      <c r="C46" s="126"/>
      <c r="D46" s="10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0</v>
      </c>
      <c r="D47" s="14"/>
      <c r="E47" s="15">
        <f>D46-C47</f>
        <v>0</v>
      </c>
    </row>
    <row r="48" spans="1:15" hidden="1" collapsed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6" t="s">
        <v>18</v>
      </c>
      <c r="C52" s="126"/>
      <c r="D52" s="10">
        <v>35358.99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35358.99</v>
      </c>
      <c r="D53" s="14"/>
      <c r="E53" s="15">
        <f>D52-C53</f>
        <v>0</v>
      </c>
    </row>
    <row r="54" spans="1:15" collapsed="1" x14ac:dyDescent="0.3">
      <c r="A54" s="9"/>
      <c r="B54" s="17" t="s">
        <v>19</v>
      </c>
      <c r="C54" s="14">
        <v>530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20</v>
      </c>
      <c r="C55" s="14">
        <v>1410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21</v>
      </c>
      <c r="C56" s="14">
        <v>2685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22</v>
      </c>
      <c r="C57" s="14">
        <v>320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23</v>
      </c>
      <c r="C58" s="14">
        <v>587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24</v>
      </c>
      <c r="C59" s="14">
        <v>500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25</v>
      </c>
      <c r="C60" s="14">
        <v>1640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26</v>
      </c>
      <c r="C61" s="14">
        <v>12000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6" t="s">
        <v>27</v>
      </c>
      <c r="C62" s="14">
        <v>6160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28</v>
      </c>
      <c r="C63" s="14">
        <v>2650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29</v>
      </c>
      <c r="C64" s="14">
        <v>385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30</v>
      </c>
      <c r="C65" s="14">
        <v>6000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31</v>
      </c>
      <c r="C66" s="14">
        <v>491.99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14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x14ac:dyDescent="0.3">
      <c r="A68" s="9"/>
      <c r="B68" s="17"/>
      <c r="C68" s="14"/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hidden="1" x14ac:dyDescent="0.3">
      <c r="A69" s="9"/>
      <c r="B69" s="17"/>
      <c r="C69" s="14"/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14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14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7" t="s">
        <v>32</v>
      </c>
      <c r="C78" s="127"/>
      <c r="D78" s="4">
        <f>SUM(D80:D111)</f>
        <v>16241.48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Тишковичі'!I13</f>
        <v>16241.48</v>
      </c>
      <c r="E79" s="6" t="b">
        <f>D79=D78</f>
        <v>1</v>
      </c>
    </row>
    <row r="80" spans="1:15" collapsed="1" x14ac:dyDescent="0.3">
      <c r="A80" s="11">
        <v>2240.1</v>
      </c>
      <c r="B80" s="126" t="s">
        <v>33</v>
      </c>
      <c r="C80" s="126"/>
      <c r="D80" s="10">
        <v>963</v>
      </c>
    </row>
    <row r="81" spans="1:5" x14ac:dyDescent="0.3">
      <c r="A81" s="11">
        <v>2240.1999999999998</v>
      </c>
      <c r="B81" s="123" t="s">
        <v>34</v>
      </c>
      <c r="C81" s="124"/>
      <c r="D81" s="10">
        <v>436</v>
      </c>
    </row>
    <row r="82" spans="1:5" ht="18.75" hidden="1" customHeight="1" x14ac:dyDescent="0.3">
      <c r="A82" s="11">
        <v>2240.3000000000002</v>
      </c>
      <c r="B82" s="123" t="s">
        <v>35</v>
      </c>
      <c r="C82" s="124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3" t="s">
        <v>36</v>
      </c>
      <c r="C89" s="124"/>
      <c r="D89" s="10"/>
    </row>
    <row r="90" spans="1:5" x14ac:dyDescent="0.3">
      <c r="A90" s="11">
        <v>2240.5</v>
      </c>
      <c r="B90" s="123" t="s">
        <v>37</v>
      </c>
      <c r="C90" s="124"/>
      <c r="D90" s="10">
        <v>800</v>
      </c>
    </row>
    <row r="91" spans="1:5" hidden="1" outlineLevel="1" x14ac:dyDescent="0.3">
      <c r="A91" s="11"/>
      <c r="B91" s="12"/>
      <c r="C91" s="13">
        <f>SUM(C92:C99)</f>
        <v>800</v>
      </c>
      <c r="D91" s="14"/>
      <c r="E91" s="15">
        <f>D90-C91</f>
        <v>0</v>
      </c>
    </row>
    <row r="92" spans="1:5" ht="17.25" customHeight="1" collapsed="1" x14ac:dyDescent="0.3">
      <c r="A92" s="11"/>
      <c r="B92" s="21" t="s">
        <v>38</v>
      </c>
      <c r="C92" s="14">
        <v>800</v>
      </c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3" t="s">
        <v>39</v>
      </c>
      <c r="C100" s="124"/>
      <c r="D100" s="10"/>
    </row>
    <row r="101" spans="1:5" hidden="1" x14ac:dyDescent="0.3">
      <c r="A101" s="11">
        <v>2240.6999999999998</v>
      </c>
      <c r="B101" s="123" t="s">
        <v>40</v>
      </c>
      <c r="C101" s="124"/>
      <c r="D101" s="10"/>
    </row>
    <row r="102" spans="1:5" x14ac:dyDescent="0.3">
      <c r="A102" s="11">
        <v>2240.8000000000002</v>
      </c>
      <c r="B102" s="123" t="s">
        <v>41</v>
      </c>
      <c r="C102" s="124"/>
      <c r="D102" s="10">
        <v>220.3</v>
      </c>
    </row>
    <row r="103" spans="1:5" hidden="1" x14ac:dyDescent="0.3">
      <c r="A103" s="11">
        <v>2240.9</v>
      </c>
      <c r="B103" s="123" t="s">
        <v>42</v>
      </c>
      <c r="C103" s="124"/>
      <c r="D103" s="10"/>
    </row>
    <row r="104" spans="1:5" hidden="1" x14ac:dyDescent="0.3">
      <c r="A104" s="11">
        <v>2241.1</v>
      </c>
      <c r="B104" s="123" t="s">
        <v>43</v>
      </c>
      <c r="C104" s="124"/>
      <c r="D104" s="10"/>
    </row>
    <row r="105" spans="1:5" hidden="1" x14ac:dyDescent="0.3">
      <c r="A105" s="11">
        <v>2241.1999999999998</v>
      </c>
      <c r="B105" s="123" t="s">
        <v>44</v>
      </c>
      <c r="C105" s="124"/>
      <c r="D105" s="10"/>
    </row>
    <row r="106" spans="1:5" x14ac:dyDescent="0.3">
      <c r="A106" s="11">
        <v>2241.3000000000002</v>
      </c>
      <c r="B106" s="123" t="s">
        <v>45</v>
      </c>
      <c r="C106" s="124"/>
      <c r="D106" s="10">
        <v>1350</v>
      </c>
    </row>
    <row r="107" spans="1:5" hidden="1" x14ac:dyDescent="0.3">
      <c r="A107" s="11">
        <v>2241.4</v>
      </c>
      <c r="B107" s="123" t="s">
        <v>46</v>
      </c>
      <c r="C107" s="124"/>
      <c r="D107" s="10"/>
    </row>
    <row r="108" spans="1:5" hidden="1" x14ac:dyDescent="0.3">
      <c r="A108" s="11">
        <v>2241.5</v>
      </c>
      <c r="B108" s="123" t="s">
        <v>47</v>
      </c>
      <c r="C108" s="124"/>
      <c r="D108" s="10"/>
    </row>
    <row r="109" spans="1:5" ht="38.25" hidden="1" customHeight="1" x14ac:dyDescent="0.3">
      <c r="A109" s="11">
        <v>2241.6</v>
      </c>
      <c r="B109" s="125" t="s">
        <v>48</v>
      </c>
      <c r="C109" s="124"/>
      <c r="D109" s="10"/>
    </row>
    <row r="110" spans="1:5" hidden="1" x14ac:dyDescent="0.3">
      <c r="A110" s="11">
        <v>2241.6999999999998</v>
      </c>
      <c r="B110" s="123" t="s">
        <v>49</v>
      </c>
      <c r="C110" s="124"/>
      <c r="D110" s="10"/>
    </row>
    <row r="111" spans="1:5" x14ac:dyDescent="0.3">
      <c r="A111" s="11">
        <v>2241.9</v>
      </c>
      <c r="B111" s="123" t="s">
        <v>50</v>
      </c>
      <c r="C111" s="124"/>
      <c r="D111" s="10">
        <v>12472.18</v>
      </c>
    </row>
    <row r="112" spans="1:5" hidden="1" outlineLevel="1" x14ac:dyDescent="0.3">
      <c r="A112" s="11"/>
      <c r="B112" s="12"/>
      <c r="C112" s="13">
        <f>SUM(C113:C127)</f>
        <v>12472.18</v>
      </c>
      <c r="D112" s="22"/>
      <c r="E112" s="15">
        <f>D111-C112</f>
        <v>0</v>
      </c>
    </row>
    <row r="113" spans="1:4" collapsed="1" x14ac:dyDescent="0.3">
      <c r="A113" s="11"/>
      <c r="B113" s="23" t="s">
        <v>51</v>
      </c>
      <c r="C113" s="14">
        <f>236.45+236.36+236.37+236.37+236.37+236.36+236.37+236.37</f>
        <v>1891.02</v>
      </c>
      <c r="D113" s="14"/>
    </row>
    <row r="114" spans="1:4" x14ac:dyDescent="0.3">
      <c r="A114" s="11"/>
      <c r="B114" s="21" t="s">
        <v>52</v>
      </c>
      <c r="C114" s="14">
        <f>539.44+560.46+543.5</f>
        <v>1643.4</v>
      </c>
      <c r="D114" s="14"/>
    </row>
    <row r="115" spans="1:4" x14ac:dyDescent="0.3">
      <c r="A115" s="11"/>
      <c r="B115" s="21" t="s">
        <v>53</v>
      </c>
      <c r="C115" s="14">
        <v>291.36</v>
      </c>
      <c r="D115" s="14"/>
    </row>
    <row r="116" spans="1:4" x14ac:dyDescent="0.3">
      <c r="A116" s="11"/>
      <c r="B116" s="21" t="s">
        <v>54</v>
      </c>
      <c r="C116" s="14">
        <v>1620</v>
      </c>
      <c r="D116" s="14"/>
    </row>
    <row r="117" spans="1:4" x14ac:dyDescent="0.3">
      <c r="A117" s="11"/>
      <c r="B117" s="21" t="s">
        <v>55</v>
      </c>
      <c r="C117" s="14">
        <v>6146.4</v>
      </c>
      <c r="D117" s="14"/>
    </row>
    <row r="118" spans="1:4" x14ac:dyDescent="0.3">
      <c r="A118" s="11"/>
      <c r="B118" s="21" t="s">
        <v>56</v>
      </c>
      <c r="C118" s="14">
        <v>880</v>
      </c>
      <c r="D118" s="14"/>
    </row>
    <row r="119" spans="1:4" hidden="1" x14ac:dyDescent="0.3">
      <c r="A119" s="11"/>
      <c r="B119" s="21"/>
      <c r="C119" s="14"/>
      <c r="D119" s="14"/>
    </row>
    <row r="120" spans="1:4" hidden="1" x14ac:dyDescent="0.3">
      <c r="A120" s="11"/>
      <c r="B120" s="17"/>
      <c r="C120" s="14"/>
      <c r="D120" s="14"/>
    </row>
    <row r="121" spans="1:4" hidden="1" x14ac:dyDescent="0.3">
      <c r="A121" s="11"/>
      <c r="B121" s="21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4"/>
      <c r="D126" s="2" t="b">
        <f>D78=D79</f>
        <v>1</v>
      </c>
    </row>
    <row r="127" spans="1:4" collapsed="1" x14ac:dyDescent="0.3">
      <c r="B127" s="24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2021-12-01T09:18:00Z</dcterms:created>
  <dcterms:modified xsi:type="dcterms:W3CDTF">2021-12-01T09:58:18Z</dcterms:modified>
</cp:coreProperties>
</file>